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HAO-IG\KSO Lyot Filter\Workbooks\"/>
    </mc:Choice>
  </mc:AlternateContent>
  <xr:revisionPtr revIDLastSave="0" documentId="13_ncr:1_{30AD48AA-60BE-4C9C-9837-126A15AD0666}" xr6:coauthVersionLast="47" xr6:coauthVersionMax="47" xr10:uidLastSave="{00000000-0000-0000-0000-000000000000}"/>
  <bookViews>
    <workbookView xWindow="-108" yWindow="-108" windowWidth="23256" windowHeight="12576" firstSheet="8" activeTab="11" xr2:uid="{00000000-000D-0000-FFFF-FFFF00000000}"/>
  </bookViews>
  <sheets>
    <sheet name="DFS BUILD LIST" sheetId="15" r:id="rId1"/>
    <sheet name="Mounting Adhesive Calculation" sheetId="19" r:id="rId2"/>
    <sheet name="Ideal 1 calcite piece" sheetId="11" r:id="rId3"/>
    <sheet name="Energy Hitting FiltersWindow" sheetId="1" r:id="rId4"/>
    <sheet name="Lyot Internal Heat Flow" sheetId="3" r:id="rId5"/>
    <sheet name="spring plunger calc" sheetId="17" r:id="rId6"/>
    <sheet name="Optic Cap FEA" sheetId="16" r:id="rId7"/>
    <sheet name="Calcite jig tolerance" sheetId="14" r:id="rId8"/>
    <sheet name="Index Matching Gel" sheetId="2" r:id="rId9"/>
    <sheet name="Offset is better" sheetId="12" r:id="rId10"/>
    <sheet name="Bondline Thicknesses vs Theory" sheetId="18" r:id="rId11"/>
    <sheet name="2 thin Poker Optimization" sheetId="6" r:id="rId12"/>
    <sheet name="Linear Polarizer Analysis" sheetId="4" r:id="rId13"/>
    <sheet name="KSO Thermal Assembly Results" sheetId="5" r:id="rId14"/>
    <sheet name="Calcite 5_4 optimization" sheetId="7" r:id="rId15"/>
    <sheet name="Calcite 10_8 optimization" sheetId="8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9" l="1"/>
  <c r="D13" i="18"/>
  <c r="D12" i="18"/>
  <c r="E8" i="18"/>
  <c r="E6" i="18"/>
  <c r="E7" i="18"/>
  <c r="E5" i="18"/>
  <c r="E4" i="18"/>
  <c r="B29" i="19"/>
  <c r="A116" i="19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11" i="19"/>
  <c r="A112" i="19" s="1"/>
  <c r="A113" i="19" s="1"/>
  <c r="A114" i="19" s="1"/>
  <c r="A115" i="19" s="1"/>
  <c r="A110" i="19"/>
  <c r="D91" i="19"/>
  <c r="D64" i="19"/>
  <c r="C41" i="19"/>
  <c r="J13" i="19"/>
  <c r="B13" i="19"/>
  <c r="H5" i="19"/>
  <c r="H6" i="19" s="1"/>
  <c r="H7" i="19" s="1"/>
  <c r="H8" i="19" s="1"/>
  <c r="H9" i="19" s="1"/>
  <c r="H10" i="19" s="1"/>
  <c r="H11" i="19" s="1"/>
  <c r="H4" i="19"/>
  <c r="H12" i="19" l="1"/>
  <c r="H13" i="19" s="1"/>
  <c r="H14" i="19" s="1"/>
  <c r="H15" i="19" s="1"/>
  <c r="L19" i="19"/>
  <c r="B20" i="19"/>
  <c r="D115" i="19"/>
  <c r="E115" i="19" s="1"/>
  <c r="C13" i="19"/>
  <c r="D41" i="19"/>
  <c r="B65" i="19"/>
  <c r="B92" i="19"/>
  <c r="D13" i="19"/>
  <c r="K16" i="19"/>
  <c r="C20" i="19"/>
  <c r="J23" i="19"/>
  <c r="B42" i="19"/>
  <c r="C65" i="19"/>
  <c r="C92" i="19"/>
  <c r="C127" i="19"/>
  <c r="D122" i="19"/>
  <c r="E122" i="19" s="1"/>
  <c r="B120" i="19"/>
  <c r="C115" i="19"/>
  <c r="D110" i="19"/>
  <c r="E110" i="19" s="1"/>
  <c r="C95" i="19"/>
  <c r="C91" i="19"/>
  <c r="C87" i="19"/>
  <c r="C72" i="19"/>
  <c r="C68" i="19"/>
  <c r="C64" i="19"/>
  <c r="C60" i="19"/>
  <c r="C44" i="19"/>
  <c r="C40" i="19"/>
  <c r="C36" i="19"/>
  <c r="C21" i="19"/>
  <c r="K17" i="19"/>
  <c r="B16" i="19"/>
  <c r="D14" i="19"/>
  <c r="J12" i="19"/>
  <c r="D117" i="19"/>
  <c r="E117" i="19" s="1"/>
  <c r="C110" i="19"/>
  <c r="B95" i="19"/>
  <c r="B87" i="19"/>
  <c r="B72" i="19"/>
  <c r="B64" i="19"/>
  <c r="B60" i="19"/>
  <c r="B44" i="19"/>
  <c r="B36" i="19"/>
  <c r="K22" i="19"/>
  <c r="B21" i="19"/>
  <c r="J17" i="19"/>
  <c r="L15" i="19"/>
  <c r="C14" i="19"/>
  <c r="D43" i="19"/>
  <c r="D35" i="19"/>
  <c r="L20" i="19"/>
  <c r="K15" i="19"/>
  <c r="B14" i="19"/>
  <c r="D12" i="19"/>
  <c r="B86" i="19"/>
  <c r="B63" i="19"/>
  <c r="B43" i="19"/>
  <c r="C17" i="19"/>
  <c r="K13" i="19"/>
  <c r="D62" i="19"/>
  <c r="D129" i="19"/>
  <c r="E129" i="19" s="1"/>
  <c r="B127" i="19"/>
  <c r="C122" i="19"/>
  <c r="B115" i="19"/>
  <c r="B91" i="19"/>
  <c r="B68" i="19"/>
  <c r="B40" i="19"/>
  <c r="D19" i="19"/>
  <c r="C19" i="19"/>
  <c r="B67" i="19"/>
  <c r="J20" i="19"/>
  <c r="C129" i="19"/>
  <c r="D124" i="19"/>
  <c r="E124" i="19" s="1"/>
  <c r="B122" i="19"/>
  <c r="C117" i="19"/>
  <c r="D112" i="19"/>
  <c r="E112" i="19" s="1"/>
  <c r="B110" i="19"/>
  <c r="D94" i="19"/>
  <c r="D90" i="19"/>
  <c r="D86" i="19"/>
  <c r="D71" i="19"/>
  <c r="D67" i="19"/>
  <c r="D63" i="19"/>
  <c r="D47" i="19"/>
  <c r="D39" i="19"/>
  <c r="J22" i="19"/>
  <c r="B129" i="19"/>
  <c r="C124" i="19"/>
  <c r="D119" i="19"/>
  <c r="E119" i="19" s="1"/>
  <c r="B117" i="19"/>
  <c r="C112" i="19"/>
  <c r="C94" i="19"/>
  <c r="C90" i="19"/>
  <c r="C86" i="19"/>
  <c r="C71" i="19"/>
  <c r="C67" i="19"/>
  <c r="C63" i="19"/>
  <c r="C47" i="19"/>
  <c r="C43" i="19"/>
  <c r="C39" i="19"/>
  <c r="C35" i="19"/>
  <c r="K20" i="19"/>
  <c r="B19" i="19"/>
  <c r="D17" i="19"/>
  <c r="J15" i="19"/>
  <c r="L13" i="19"/>
  <c r="C12" i="19"/>
  <c r="B39" i="19"/>
  <c r="B35" i="19"/>
  <c r="D22" i="19"/>
  <c r="B12" i="19"/>
  <c r="D93" i="19"/>
  <c r="D66" i="19"/>
  <c r="D46" i="19"/>
  <c r="D126" i="19"/>
  <c r="E126" i="19" s="1"/>
  <c r="B124" i="19"/>
  <c r="C119" i="19"/>
  <c r="D114" i="19"/>
  <c r="E114" i="19" s="1"/>
  <c r="B112" i="19"/>
  <c r="B94" i="19"/>
  <c r="B90" i="19"/>
  <c r="B71" i="19"/>
  <c r="B47" i="19"/>
  <c r="L18" i="19"/>
  <c r="C126" i="19"/>
  <c r="D121" i="19"/>
  <c r="E121" i="19" s="1"/>
  <c r="B119" i="19"/>
  <c r="C114" i="19"/>
  <c r="D109" i="19"/>
  <c r="E109" i="19" s="1"/>
  <c r="D89" i="19"/>
  <c r="D85" i="19"/>
  <c r="D70" i="19"/>
  <c r="D128" i="19"/>
  <c r="E128" i="19" s="1"/>
  <c r="B126" i="19"/>
  <c r="C121" i="19"/>
  <c r="D116" i="19"/>
  <c r="E116" i="19" s="1"/>
  <c r="B114" i="19"/>
  <c r="C109" i="19"/>
  <c r="C93" i="19"/>
  <c r="C89" i="19"/>
  <c r="C85" i="19"/>
  <c r="C70" i="19"/>
  <c r="C66" i="19"/>
  <c r="C62" i="19"/>
  <c r="C46" i="19"/>
  <c r="C42" i="19"/>
  <c r="C38" i="19"/>
  <c r="K23" i="19"/>
  <c r="B22" i="19"/>
  <c r="D20" i="19"/>
  <c r="J18" i="19"/>
  <c r="L16" i="19"/>
  <c r="C15" i="19"/>
  <c r="K11" i="19"/>
  <c r="C128" i="19"/>
  <c r="D123" i="19"/>
  <c r="E123" i="19" s="1"/>
  <c r="B121" i="19"/>
  <c r="C116" i="19"/>
  <c r="D111" i="19"/>
  <c r="E111" i="19" s="1"/>
  <c r="B109" i="19"/>
  <c r="B93" i="19"/>
  <c r="B89" i="19"/>
  <c r="B85" i="19"/>
  <c r="B70" i="19"/>
  <c r="B66" i="19"/>
  <c r="B62" i="19"/>
  <c r="J16" i="19"/>
  <c r="D42" i="19"/>
  <c r="B123" i="19"/>
  <c r="L17" i="19"/>
  <c r="D68" i="19"/>
  <c r="C123" i="19"/>
  <c r="C11" i="19"/>
  <c r="J14" i="19"/>
  <c r="B18" i="19"/>
  <c r="B37" i="19"/>
  <c r="B45" i="19"/>
  <c r="B69" i="19"/>
  <c r="B84" i="19"/>
  <c r="B96" i="19"/>
  <c r="B125" i="19"/>
  <c r="J21" i="19"/>
  <c r="C84" i="19"/>
  <c r="D65" i="19"/>
  <c r="B118" i="19"/>
  <c r="L14" i="19"/>
  <c r="K21" i="19"/>
  <c r="D45" i="19"/>
  <c r="D84" i="19"/>
  <c r="B111" i="19"/>
  <c r="D125" i="19"/>
  <c r="E125" i="19" s="1"/>
  <c r="L23" i="19"/>
  <c r="B11" i="19"/>
  <c r="D44" i="19"/>
  <c r="B116" i="19"/>
  <c r="K14" i="19"/>
  <c r="C18" i="19"/>
  <c r="C45" i="19"/>
  <c r="C69" i="19"/>
  <c r="C96" i="19"/>
  <c r="D18" i="19"/>
  <c r="D37" i="19"/>
  <c r="D69" i="19"/>
  <c r="D96" i="19"/>
  <c r="C118" i="19"/>
  <c r="J11" i="19"/>
  <c r="B15" i="19"/>
  <c r="L21" i="19"/>
  <c r="B38" i="19"/>
  <c r="B46" i="19"/>
  <c r="D60" i="19"/>
  <c r="D72" i="19"/>
  <c r="D87" i="19"/>
  <c r="C111" i="19"/>
  <c r="D118" i="19"/>
  <c r="E118" i="19" s="1"/>
  <c r="D92" i="19"/>
  <c r="D36" i="19"/>
  <c r="B113" i="19"/>
  <c r="C120" i="19"/>
  <c r="K12" i="19"/>
  <c r="B17" i="19"/>
  <c r="D21" i="19"/>
  <c r="D95" i="19"/>
  <c r="C37" i="19"/>
  <c r="C125" i="19"/>
  <c r="L11" i="19"/>
  <c r="D15" i="19"/>
  <c r="K18" i="19"/>
  <c r="C22" i="19"/>
  <c r="D38" i="19"/>
  <c r="B61" i="19"/>
  <c r="B88" i="19"/>
  <c r="D127" i="19"/>
  <c r="E127" i="19" s="1"/>
  <c r="C16" i="19"/>
  <c r="J19" i="19"/>
  <c r="B23" i="19"/>
  <c r="D40" i="19"/>
  <c r="C61" i="19"/>
  <c r="C88" i="19"/>
  <c r="C113" i="19"/>
  <c r="D120" i="19"/>
  <c r="E120" i="19" s="1"/>
  <c r="L12" i="19"/>
  <c r="D16" i="19"/>
  <c r="K19" i="19"/>
  <c r="C23" i="19"/>
  <c r="B41" i="19"/>
  <c r="D61" i="19"/>
  <c r="D88" i="19"/>
  <c r="D113" i="19"/>
  <c r="E113" i="19" s="1"/>
  <c r="B128" i="19"/>
  <c r="L22" i="19" l="1"/>
  <c r="D23" i="19"/>
  <c r="H16" i="19"/>
  <c r="H17" i="19" l="1"/>
  <c r="D48" i="19"/>
  <c r="K24" i="19"/>
  <c r="J24" i="19"/>
  <c r="D24" i="19"/>
  <c r="C24" i="19"/>
  <c r="C97" i="19"/>
  <c r="D97" i="19"/>
  <c r="D73" i="19"/>
  <c r="C48" i="19"/>
  <c r="B48" i="19"/>
  <c r="B73" i="19"/>
  <c r="L24" i="19"/>
  <c r="B97" i="19"/>
  <c r="C73" i="19"/>
  <c r="B24" i="19"/>
  <c r="H18" i="19" l="1"/>
  <c r="D49" i="19"/>
  <c r="D98" i="19"/>
  <c r="B98" i="19"/>
  <c r="B74" i="19"/>
  <c r="J25" i="19"/>
  <c r="C25" i="19"/>
  <c r="D74" i="19"/>
  <c r="C74" i="19"/>
  <c r="K25" i="19"/>
  <c r="D25" i="19"/>
  <c r="C49" i="19"/>
  <c r="C98" i="19"/>
  <c r="B25" i="19"/>
  <c r="L25" i="19"/>
  <c r="B49" i="19"/>
  <c r="H19" i="19" l="1"/>
  <c r="K26" i="19"/>
  <c r="J26" i="19"/>
  <c r="D26" i="19"/>
  <c r="C75" i="19"/>
  <c r="C26" i="19"/>
  <c r="B26" i="19"/>
  <c r="D99" i="19"/>
  <c r="B75" i="19"/>
  <c r="D75" i="19"/>
  <c r="L26" i="19"/>
  <c r="C99" i="19"/>
  <c r="B50" i="19"/>
  <c r="D50" i="19"/>
  <c r="B99" i="19"/>
  <c r="C50" i="19"/>
  <c r="H20" i="19" l="1"/>
  <c r="D76" i="19"/>
  <c r="C27" i="19"/>
  <c r="C76" i="19"/>
  <c r="B51" i="19"/>
  <c r="D51" i="19"/>
  <c r="B76" i="19"/>
  <c r="C100" i="19"/>
  <c r="K27" i="19"/>
  <c r="B100" i="19"/>
  <c r="D100" i="19"/>
  <c r="C51" i="19"/>
  <c r="D27" i="19"/>
  <c r="J27" i="19"/>
  <c r="L27" i="19"/>
  <c r="B27" i="19"/>
  <c r="H21" i="19" l="1"/>
  <c r="D101" i="19"/>
  <c r="C101" i="19"/>
  <c r="D77" i="19"/>
  <c r="C52" i="19"/>
  <c r="B52" i="19"/>
  <c r="L28" i="19"/>
  <c r="B101" i="19"/>
  <c r="D52" i="19"/>
  <c r="B28" i="19"/>
  <c r="B77" i="19"/>
  <c r="C77" i="19"/>
  <c r="K28" i="19"/>
  <c r="J28" i="19"/>
  <c r="D28" i="19"/>
  <c r="C28" i="19"/>
  <c r="H22" i="19" l="1"/>
  <c r="C53" i="19"/>
  <c r="B78" i="19"/>
  <c r="B53" i="19"/>
  <c r="D29" i="19"/>
  <c r="D78" i="19"/>
  <c r="K29" i="19"/>
  <c r="C78" i="19"/>
  <c r="D53" i="19"/>
  <c r="C102" i="19"/>
  <c r="J29" i="19"/>
  <c r="L29" i="19"/>
  <c r="C29" i="19"/>
  <c r="D102" i="19"/>
  <c r="B102" i="19"/>
  <c r="D103" i="19" l="1"/>
  <c r="H23" i="19"/>
  <c r="C103" i="19"/>
  <c r="B54" i="19"/>
  <c r="B103" i="19"/>
  <c r="D79" i="19"/>
  <c r="B79" i="19"/>
  <c r="D54" i="19"/>
  <c r="B30" i="19"/>
  <c r="L30" i="19"/>
  <c r="K30" i="19"/>
  <c r="J30" i="19"/>
  <c r="D30" i="19"/>
  <c r="C30" i="19"/>
  <c r="C54" i="19"/>
  <c r="C79" i="19"/>
  <c r="C31" i="19" l="1"/>
  <c r="C104" i="19"/>
  <c r="B104" i="19"/>
  <c r="B80" i="19"/>
  <c r="K31" i="19"/>
  <c r="D80" i="19"/>
  <c r="C55" i="19"/>
  <c r="D104" i="19"/>
  <c r="D55" i="19"/>
  <c r="B31" i="19"/>
  <c r="D31" i="19"/>
  <c r="J31" i="19"/>
  <c r="B55" i="19"/>
  <c r="L31" i="19"/>
  <c r="C80" i="19"/>
  <c r="B64" i="17" l="1"/>
  <c r="B82" i="17"/>
  <c r="B76" i="17"/>
  <c r="D74" i="17"/>
  <c r="B54" i="17"/>
  <c r="D47" i="17"/>
  <c r="C42" i="17"/>
  <c r="B42" i="17"/>
  <c r="A42" i="17"/>
  <c r="E39" i="17"/>
  <c r="H38" i="17"/>
  <c r="H39" i="17" s="1"/>
  <c r="E34" i="17"/>
  <c r="E33" i="17"/>
  <c r="G32" i="17"/>
  <c r="G31" i="17"/>
  <c r="D31" i="17"/>
  <c r="E31" i="17" s="1"/>
  <c r="G30" i="17"/>
  <c r="G29" i="17"/>
  <c r="G28" i="17"/>
  <c r="D28" i="17"/>
  <c r="E28" i="17" s="1"/>
  <c r="G27" i="17"/>
  <c r="E27" i="17"/>
  <c r="D27" i="17"/>
  <c r="D29" i="17" s="1"/>
  <c r="E29" i="17" s="1"/>
  <c r="G26" i="17"/>
  <c r="D26" i="17"/>
  <c r="E26" i="17" s="1"/>
  <c r="G25" i="17"/>
  <c r="G24" i="17"/>
  <c r="G23" i="17"/>
  <c r="G22" i="17"/>
  <c r="G21" i="17"/>
  <c r="D21" i="17"/>
  <c r="E21" i="17" s="1"/>
  <c r="G20" i="17"/>
  <c r="D20" i="17"/>
  <c r="D22" i="17" s="1"/>
  <c r="G19" i="17"/>
  <c r="G18" i="17"/>
  <c r="G17" i="17"/>
  <c r="D17" i="17"/>
  <c r="D19" i="17" s="1"/>
  <c r="E19" i="17" s="1"/>
  <c r="G16" i="17"/>
  <c r="D16" i="17"/>
  <c r="D18" i="17" s="1"/>
  <c r="E18" i="17" s="1"/>
  <c r="G15" i="17"/>
  <c r="G14" i="17"/>
  <c r="G13" i="17"/>
  <c r="D13" i="17"/>
  <c r="D15" i="17" s="1"/>
  <c r="E15" i="17" s="1"/>
  <c r="G12" i="17"/>
  <c r="D12" i="17"/>
  <c r="D14" i="17" s="1"/>
  <c r="E14" i="17" s="1"/>
  <c r="G11" i="17"/>
  <c r="D11" i="17"/>
  <c r="E11" i="17" s="1"/>
  <c r="G10" i="17"/>
  <c r="D10" i="17"/>
  <c r="E10" i="17" s="1"/>
  <c r="E9" i="17"/>
  <c r="G36" i="17" l="1"/>
  <c r="I35" i="17" s="1"/>
  <c r="D32" i="17"/>
  <c r="E32" i="17" s="1"/>
  <c r="E22" i="17"/>
  <c r="D24" i="17"/>
  <c r="E16" i="17"/>
  <c r="E13" i="17"/>
  <c r="E17" i="17"/>
  <c r="D30" i="17"/>
  <c r="E30" i="17" s="1"/>
  <c r="D23" i="17"/>
  <c r="E23" i="17" s="1"/>
  <c r="E12" i="17"/>
  <c r="E20" i="17"/>
  <c r="B41" i="17" l="1"/>
  <c r="B43" i="17" s="1"/>
  <c r="D25" i="17"/>
  <c r="E25" i="17" s="1"/>
  <c r="E24" i="17"/>
  <c r="E36" i="17" l="1"/>
  <c r="B38" i="17" s="1"/>
  <c r="B44" i="17"/>
  <c r="B56" i="17"/>
  <c r="B58" i="17" s="1"/>
  <c r="B63" i="17" s="1"/>
  <c r="D36" i="17"/>
  <c r="B68" i="17" l="1"/>
  <c r="B71" i="17" s="1"/>
  <c r="D71" i="17" s="1"/>
  <c r="B65" i="17"/>
  <c r="D44" i="17"/>
  <c r="B49" i="17"/>
  <c r="D49" i="17" s="1"/>
  <c r="B69" i="17" l="1"/>
  <c r="B72" i="17" s="1"/>
  <c r="D72" i="17" s="1"/>
  <c r="B66" i="17"/>
  <c r="C8" i="16"/>
  <c r="B4" i="14" l="1"/>
  <c r="B5" i="14"/>
  <c r="E9" i="12"/>
  <c r="E8" i="12"/>
  <c r="E7" i="12"/>
  <c r="E6" i="12"/>
  <c r="E5" i="12"/>
  <c r="E4" i="12"/>
  <c r="A18" i="11"/>
  <c r="A17" i="11"/>
  <c r="A16" i="11"/>
  <c r="E3" i="11"/>
  <c r="B43" i="8" l="1"/>
  <c r="B40" i="8"/>
  <c r="A20" i="8"/>
  <c r="D20" i="8"/>
  <c r="A22" i="8"/>
  <c r="R18" i="8"/>
  <c r="X18" i="8"/>
  <c r="Y18" i="8"/>
  <c r="AA18" i="8"/>
  <c r="AB18" i="8"/>
  <c r="AC18" i="8"/>
  <c r="AD18" i="8"/>
  <c r="AE18" i="8"/>
  <c r="AF18" i="8"/>
  <c r="AG18" i="8"/>
  <c r="AH18" i="8"/>
  <c r="AI18" i="8"/>
  <c r="AJ18" i="8"/>
  <c r="AP18" i="8"/>
  <c r="AQ18" i="8"/>
  <c r="AS18" i="8"/>
  <c r="AT18" i="8"/>
  <c r="AU18" i="8"/>
  <c r="AV18" i="8"/>
  <c r="AW18" i="8"/>
  <c r="AX18" i="8"/>
  <c r="AY18" i="8"/>
  <c r="AZ18" i="8"/>
  <c r="BA18" i="8"/>
  <c r="BB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BZ18" i="8"/>
  <c r="CA18" i="8"/>
  <c r="CB18" i="8"/>
  <c r="CC18" i="8"/>
  <c r="CD18" i="8"/>
  <c r="CE18" i="8"/>
  <c r="CF18" i="8"/>
  <c r="CG18" i="8"/>
  <c r="CH18" i="8"/>
  <c r="CI18" i="8"/>
  <c r="CK18" i="8"/>
  <c r="CL18" i="8"/>
  <c r="CR18" i="8"/>
  <c r="CS18" i="8"/>
  <c r="CT18" i="8"/>
  <c r="CU18" i="8"/>
  <c r="CV18" i="8"/>
  <c r="CW18" i="8"/>
  <c r="CX18" i="8"/>
  <c r="CY18" i="8"/>
  <c r="CZ18" i="8"/>
  <c r="DA18" i="8"/>
  <c r="DB18" i="8"/>
  <c r="DC18" i="8"/>
  <c r="DD18" i="8"/>
  <c r="DJ18" i="8"/>
  <c r="DK18" i="8"/>
  <c r="DL18" i="8"/>
  <c r="DM18" i="8"/>
  <c r="DN18" i="8"/>
  <c r="DO18" i="8"/>
  <c r="DP18" i="8"/>
  <c r="DQ18" i="8"/>
  <c r="DR18" i="8"/>
  <c r="DS18" i="8"/>
  <c r="DT18" i="8"/>
  <c r="DU18" i="8"/>
  <c r="DV18" i="8"/>
  <c r="EB18" i="8"/>
  <c r="EC18" i="8"/>
  <c r="ED18" i="8"/>
  <c r="EE18" i="8"/>
  <c r="EF18" i="8"/>
  <c r="EG18" i="8"/>
  <c r="EH18" i="8"/>
  <c r="EI18" i="8"/>
  <c r="EJ18" i="8"/>
  <c r="EK18" i="8"/>
  <c r="EL18" i="8"/>
  <c r="EM18" i="8"/>
  <c r="EN18" i="8"/>
  <c r="ET18" i="8"/>
  <c r="EU18" i="8"/>
  <c r="EV18" i="8"/>
  <c r="EW18" i="8"/>
  <c r="EX18" i="8"/>
  <c r="EY18" i="8"/>
  <c r="EZ18" i="8"/>
  <c r="FA18" i="8"/>
  <c r="FB18" i="8"/>
  <c r="FC18" i="8"/>
  <c r="FD18" i="8"/>
  <c r="FE18" i="8"/>
  <c r="FF18" i="8"/>
  <c r="FL18" i="8"/>
  <c r="FM18" i="8"/>
  <c r="FN18" i="8"/>
  <c r="FO18" i="8"/>
  <c r="FP18" i="8"/>
  <c r="FQ18" i="8"/>
  <c r="FR18" i="8"/>
  <c r="FS18" i="8"/>
  <c r="FT18" i="8"/>
  <c r="FU18" i="8"/>
  <c r="FV18" i="8"/>
  <c r="FW18" i="8"/>
  <c r="FX18" i="8"/>
  <c r="GD18" i="8"/>
  <c r="GE18" i="8"/>
  <c r="GG18" i="8"/>
  <c r="GH18" i="8"/>
  <c r="GI18" i="8"/>
  <c r="GJ18" i="8"/>
  <c r="GK18" i="8"/>
  <c r="GL18" i="8"/>
  <c r="GM18" i="8"/>
  <c r="GN18" i="8"/>
  <c r="GO18" i="8"/>
  <c r="GP18" i="8"/>
  <c r="GV18" i="8"/>
  <c r="GW18" i="8"/>
  <c r="GX18" i="8"/>
  <c r="GY18" i="8"/>
  <c r="GZ18" i="8"/>
  <c r="HA18" i="8"/>
  <c r="HB18" i="8"/>
  <c r="HC18" i="8"/>
  <c r="HD18" i="8"/>
  <c r="HE18" i="8"/>
  <c r="HF18" i="8"/>
  <c r="HG18" i="8"/>
  <c r="HH18" i="8"/>
  <c r="HN18" i="8"/>
  <c r="HO18" i="8"/>
  <c r="HP18" i="8"/>
  <c r="HQ18" i="8"/>
  <c r="HR18" i="8"/>
  <c r="HS18" i="8"/>
  <c r="HT18" i="8"/>
  <c r="HU18" i="8"/>
  <c r="HV18" i="8"/>
  <c r="HW18" i="8"/>
  <c r="HX18" i="8"/>
  <c r="HY18" i="8"/>
  <c r="HZ18" i="8"/>
  <c r="IF18" i="8"/>
  <c r="IG18" i="8"/>
  <c r="IH18" i="8"/>
  <c r="II18" i="8"/>
  <c r="IJ18" i="8"/>
  <c r="IK18" i="8"/>
  <c r="IL18" i="8"/>
  <c r="IM18" i="8"/>
  <c r="IN18" i="8"/>
  <c r="IO18" i="8"/>
  <c r="IP18" i="8"/>
  <c r="IQ18" i="8"/>
  <c r="IR18" i="8"/>
  <c r="IX18" i="8"/>
  <c r="IY18" i="8"/>
  <c r="IZ18" i="8"/>
  <c r="JA18" i="8"/>
  <c r="JB18" i="8"/>
  <c r="JC18" i="8"/>
  <c r="JD18" i="8"/>
  <c r="JE18" i="8"/>
  <c r="JF18" i="8"/>
  <c r="JG18" i="8"/>
  <c r="JH18" i="8"/>
  <c r="JI18" i="8"/>
  <c r="JJ18" i="8"/>
  <c r="JP18" i="8"/>
  <c r="JQ18" i="8"/>
  <c r="JR18" i="8"/>
  <c r="JS18" i="8"/>
  <c r="JT18" i="8"/>
  <c r="JU18" i="8"/>
  <c r="JV18" i="8"/>
  <c r="JW18" i="8"/>
  <c r="JX18" i="8"/>
  <c r="JY18" i="8"/>
  <c r="JZ18" i="8"/>
  <c r="KA18" i="8"/>
  <c r="KB18" i="8"/>
  <c r="KH18" i="8"/>
  <c r="KI18" i="8"/>
  <c r="KJ18" i="8"/>
  <c r="KK18" i="8"/>
  <c r="KL18" i="8"/>
  <c r="KM18" i="8"/>
  <c r="KN18" i="8"/>
  <c r="KO18" i="8"/>
  <c r="KP18" i="8"/>
  <c r="KQ18" i="8"/>
  <c r="KR18" i="8"/>
  <c r="KS18" i="8"/>
  <c r="KT18" i="8"/>
  <c r="LD18" i="8"/>
  <c r="LE18" i="8"/>
  <c r="LF18" i="8"/>
  <c r="LI18" i="8"/>
  <c r="LJ18" i="8"/>
  <c r="LK18" i="8"/>
  <c r="LR18" i="8"/>
  <c r="LS18" i="8"/>
  <c r="LT18" i="8"/>
  <c r="LU18" i="8"/>
  <c r="LV18" i="8"/>
  <c r="LW18" i="8"/>
  <c r="LX18" i="8"/>
  <c r="LY18" i="8"/>
  <c r="LZ18" i="8"/>
  <c r="MA18" i="8"/>
  <c r="MB18" i="8"/>
  <c r="MC18" i="8"/>
  <c r="MJ18" i="8"/>
  <c r="MK18" i="8"/>
  <c r="ML18" i="8"/>
  <c r="MM18" i="8"/>
  <c r="MN18" i="8"/>
  <c r="MO18" i="8"/>
  <c r="MP18" i="8"/>
  <c r="MQ18" i="8"/>
  <c r="MR18" i="8"/>
  <c r="MS18" i="8"/>
  <c r="MT18" i="8"/>
  <c r="MU18" i="8"/>
  <c r="MV18" i="8"/>
  <c r="NB18" i="8"/>
  <c r="NC18" i="8"/>
  <c r="ND18" i="8"/>
  <c r="NE18" i="8"/>
  <c r="NF18" i="8"/>
  <c r="NG18" i="8"/>
  <c r="NH18" i="8"/>
  <c r="NI18" i="8"/>
  <c r="NJ18" i="8"/>
  <c r="NK18" i="8"/>
  <c r="NL18" i="8"/>
  <c r="NM18" i="8"/>
  <c r="NN18" i="8"/>
  <c r="NT18" i="8"/>
  <c r="NU18" i="8"/>
  <c r="NV18" i="8"/>
  <c r="NW18" i="8"/>
  <c r="NX18" i="8"/>
  <c r="NY18" i="8"/>
  <c r="NZ18" i="8"/>
  <c r="OA18" i="8"/>
  <c r="OB18" i="8"/>
  <c r="OC18" i="8"/>
  <c r="OD18" i="8"/>
  <c r="OE18" i="8"/>
  <c r="OF18" i="8"/>
  <c r="OL18" i="8"/>
  <c r="OM18" i="8"/>
  <c r="ON18" i="8"/>
  <c r="OO18" i="8"/>
  <c r="OQ18" i="8"/>
  <c r="OR18" i="8"/>
  <c r="OS18" i="8"/>
  <c r="OT18" i="8"/>
  <c r="OU18" i="8"/>
  <c r="OV18" i="8"/>
  <c r="OW18" i="8"/>
  <c r="OX18" i="8"/>
  <c r="PE18" i="8"/>
  <c r="PF18" i="8"/>
  <c r="PG18" i="8"/>
  <c r="PI18" i="8"/>
  <c r="PJ18" i="8"/>
  <c r="PK18" i="8"/>
  <c r="PL18" i="8"/>
  <c r="PM18" i="8"/>
  <c r="PN18" i="8"/>
  <c r="PO18" i="8"/>
  <c r="PP18" i="8"/>
  <c r="PV18" i="8"/>
  <c r="PW18" i="8"/>
  <c r="PY18" i="8"/>
  <c r="PZ18" i="8"/>
  <c r="QA18" i="8"/>
  <c r="QB18" i="8"/>
  <c r="QD18" i="8"/>
  <c r="QE18" i="8"/>
  <c r="QF18" i="8"/>
  <c r="QG18" i="8"/>
  <c r="QH18" i="8"/>
  <c r="RF18" i="8"/>
  <c r="RG18" i="8"/>
  <c r="RH18" i="8"/>
  <c r="RI18" i="8"/>
  <c r="RJ18" i="8"/>
  <c r="RK18" i="8"/>
  <c r="RL18" i="8"/>
  <c r="RM18" i="8"/>
  <c r="RN18" i="8"/>
  <c r="RO18" i="8"/>
  <c r="RP18" i="8"/>
  <c r="RQ18" i="8"/>
  <c r="RR18" i="8"/>
  <c r="RY18" i="8"/>
  <c r="SA18" i="8"/>
  <c r="SC18" i="8"/>
  <c r="SD18" i="8"/>
  <c r="SF18" i="8"/>
  <c r="SP18" i="8"/>
  <c r="SQ18" i="8"/>
  <c r="SR18" i="8"/>
  <c r="SS18" i="8"/>
  <c r="ST18" i="8"/>
  <c r="SU18" i="8"/>
  <c r="SV18" i="8"/>
  <c r="SW18" i="8"/>
  <c r="SX18" i="8"/>
  <c r="SY18" i="8"/>
  <c r="SZ18" i="8"/>
  <c r="TA18" i="8"/>
  <c r="TB18" i="8"/>
  <c r="TH18" i="8"/>
  <c r="TI18" i="8"/>
  <c r="TJ18" i="8"/>
  <c r="TK18" i="8"/>
  <c r="TL18" i="8"/>
  <c r="TM18" i="8"/>
  <c r="TN18" i="8"/>
  <c r="TO18" i="8"/>
  <c r="TP18" i="8"/>
  <c r="TQ18" i="8"/>
  <c r="TR18" i="8"/>
  <c r="TS18" i="8"/>
  <c r="TT18" i="8"/>
  <c r="TZ18" i="8"/>
  <c r="UA18" i="8"/>
  <c r="UB18" i="8"/>
  <c r="UC18" i="8"/>
  <c r="UD18" i="8"/>
  <c r="UE18" i="8"/>
  <c r="UF18" i="8"/>
  <c r="UG18" i="8"/>
  <c r="UH18" i="8"/>
  <c r="UI18" i="8"/>
  <c r="UJ18" i="8"/>
  <c r="UK18" i="8"/>
  <c r="UL18" i="8"/>
  <c r="UR18" i="8"/>
  <c r="UT18" i="8"/>
  <c r="UV18" i="8"/>
  <c r="UY18" i="8"/>
  <c r="VB18" i="8"/>
  <c r="VD18" i="8"/>
  <c r="VJ18" i="8"/>
  <c r="VK18" i="8"/>
  <c r="VL18" i="8"/>
  <c r="VM18" i="8"/>
  <c r="VN18" i="8"/>
  <c r="VO18" i="8"/>
  <c r="VP18" i="8"/>
  <c r="VQ18" i="8"/>
  <c r="VR18" i="8"/>
  <c r="VS18" i="8"/>
  <c r="VT18" i="8"/>
  <c r="VU18" i="8"/>
  <c r="VV18" i="8"/>
  <c r="WT18" i="8"/>
  <c r="WU18" i="8"/>
  <c r="WV18" i="8"/>
  <c r="WW18" i="8"/>
  <c r="WX18" i="8"/>
  <c r="WY18" i="8"/>
  <c r="WZ18" i="8"/>
  <c r="XA18" i="8"/>
  <c r="XB18" i="8"/>
  <c r="XC18" i="8"/>
  <c r="XD18" i="8"/>
  <c r="XE18" i="8"/>
  <c r="XF18" i="8"/>
  <c r="XN18" i="8"/>
  <c r="XO18" i="8"/>
  <c r="XP18" i="8"/>
  <c r="XQ18" i="8"/>
  <c r="XR18" i="8"/>
  <c r="XS18" i="8"/>
  <c r="XT18" i="8"/>
  <c r="XU18" i="8"/>
  <c r="XW18" i="8"/>
  <c r="YD18" i="8"/>
  <c r="YE18" i="8"/>
  <c r="YF18" i="8"/>
  <c r="YG18" i="8"/>
  <c r="YH18" i="8"/>
  <c r="YI18" i="8"/>
  <c r="YJ18" i="8"/>
  <c r="YK18" i="8"/>
  <c r="YL18" i="8"/>
  <c r="YM18" i="8"/>
  <c r="YN18" i="8"/>
  <c r="YO18" i="8"/>
  <c r="YP18" i="8"/>
  <c r="YW18" i="8"/>
  <c r="YX18" i="8"/>
  <c r="YY18" i="8"/>
  <c r="YZ18" i="8"/>
  <c r="ZA18" i="8"/>
  <c r="ZB18" i="8"/>
  <c r="ZC18" i="8"/>
  <c r="ZD18" i="8"/>
  <c r="ZE18" i="8"/>
  <c r="ZG18" i="8"/>
  <c r="ZN18" i="8"/>
  <c r="ZP18" i="8"/>
  <c r="ZQ18" i="8"/>
  <c r="ZR18" i="8"/>
  <c r="ZS18" i="8"/>
  <c r="ZX18" i="8"/>
  <c r="ZY18" i="8"/>
  <c r="AAF18" i="8"/>
  <c r="AAG18" i="8"/>
  <c r="AAH18" i="8"/>
  <c r="AAI18" i="8"/>
  <c r="AAJ18" i="8"/>
  <c r="AAK18" i="8"/>
  <c r="AAL18" i="8"/>
  <c r="AAM18" i="8"/>
  <c r="AAN18" i="8"/>
  <c r="AAO18" i="8"/>
  <c r="AAP18" i="8"/>
  <c r="AAQ18" i="8"/>
  <c r="AAR18" i="8"/>
  <c r="AAX18" i="8"/>
  <c r="AAY18" i="8"/>
  <c r="AAZ18" i="8"/>
  <c r="ABA18" i="8"/>
  <c r="ABB18" i="8"/>
  <c r="ABC18" i="8"/>
  <c r="ABD18" i="8"/>
  <c r="ABE18" i="8"/>
  <c r="ABF18" i="8"/>
  <c r="ABG18" i="8"/>
  <c r="ABH18" i="8"/>
  <c r="ABI18" i="8"/>
  <c r="ABJ18" i="8"/>
  <c r="ABP18" i="8"/>
  <c r="ABQ18" i="8"/>
  <c r="ABR18" i="8"/>
  <c r="ABS18" i="8"/>
  <c r="ABT18" i="8"/>
  <c r="ABU18" i="8"/>
  <c r="ABV18" i="8"/>
  <c r="ABW18" i="8"/>
  <c r="ABX18" i="8"/>
  <c r="ABY18" i="8"/>
  <c r="ABZ18" i="8"/>
  <c r="ACA18" i="8"/>
  <c r="ACB18" i="8"/>
  <c r="ACH18" i="8"/>
  <c r="ACI18" i="8"/>
  <c r="ACJ18" i="8"/>
  <c r="ACK18" i="8"/>
  <c r="ACL18" i="8"/>
  <c r="ACM18" i="8"/>
  <c r="ACN18" i="8"/>
  <c r="ACO18" i="8"/>
  <c r="ACP18" i="8"/>
  <c r="ACQ18" i="8"/>
  <c r="ACR18" i="8"/>
  <c r="ACS18" i="8"/>
  <c r="ACT18" i="8"/>
  <c r="ACZ18" i="8"/>
  <c r="ADA18" i="8"/>
  <c r="ADB18" i="8"/>
  <c r="ADC18" i="8"/>
  <c r="ADD18" i="8"/>
  <c r="ADE18" i="8"/>
  <c r="ADF18" i="8"/>
  <c r="ADG18" i="8"/>
  <c r="ADH18" i="8"/>
  <c r="ADI18" i="8"/>
  <c r="ADJ18" i="8"/>
  <c r="ADK18" i="8"/>
  <c r="ADL18" i="8"/>
  <c r="ADR18" i="8"/>
  <c r="ADS18" i="8"/>
  <c r="ADT18" i="8"/>
  <c r="ADU18" i="8"/>
  <c r="ADV18" i="8"/>
  <c r="ADW18" i="8"/>
  <c r="ADX18" i="8"/>
  <c r="ADY18" i="8"/>
  <c r="ADZ18" i="8"/>
  <c r="AEA18" i="8"/>
  <c r="AEC18" i="8"/>
  <c r="AED18" i="8"/>
  <c r="AEJ18" i="8"/>
  <c r="AEK18" i="8"/>
  <c r="AEL18" i="8"/>
  <c r="AEM18" i="8"/>
  <c r="AEO18" i="8"/>
  <c r="AEP18" i="8"/>
  <c r="AEQ18" i="8"/>
  <c r="AER18" i="8"/>
  <c r="AES18" i="8"/>
  <c r="AET18" i="8"/>
  <c r="AEU18" i="8"/>
  <c r="AEV18" i="8"/>
  <c r="AFT18" i="8"/>
  <c r="AFU18" i="8"/>
  <c r="AFV18" i="8"/>
  <c r="AFW18" i="8"/>
  <c r="AFX18" i="8"/>
  <c r="AFY18" i="8"/>
  <c r="AFZ18" i="8"/>
  <c r="AGA18" i="8"/>
  <c r="AGB18" i="8"/>
  <c r="AGC18" i="8"/>
  <c r="AGD18" i="8"/>
  <c r="AGE18" i="8"/>
  <c r="AGF18" i="8"/>
  <c r="AGO18" i="8"/>
  <c r="AGQ18" i="8"/>
  <c r="AGS18" i="8"/>
  <c r="AGU18" i="8"/>
  <c r="AGX18" i="8"/>
  <c r="AHD18" i="8"/>
  <c r="AHE18" i="8"/>
  <c r="AHF18" i="8"/>
  <c r="AHG18" i="8"/>
  <c r="AHH18" i="8"/>
  <c r="AHI18" i="8"/>
  <c r="AHJ18" i="8"/>
  <c r="AHK18" i="8"/>
  <c r="AHL18" i="8"/>
  <c r="AHM18" i="8"/>
  <c r="AHN18" i="8"/>
  <c r="AHO18" i="8"/>
  <c r="AHV18" i="8"/>
  <c r="AHW18" i="8"/>
  <c r="AHX18" i="8"/>
  <c r="AHY18" i="8"/>
  <c r="AIA18" i="8"/>
  <c r="AIB18" i="8"/>
  <c r="AIC18" i="8"/>
  <c r="AID18" i="8"/>
  <c r="AIE18" i="8"/>
  <c r="AIF18" i="8"/>
  <c r="AIG18" i="8"/>
  <c r="AIH18" i="8"/>
  <c r="AIN18" i="8"/>
  <c r="AIO18" i="8"/>
  <c r="AIP18" i="8"/>
  <c r="AIQ18" i="8"/>
  <c r="AIR18" i="8"/>
  <c r="AIS18" i="8"/>
  <c r="AIT18" i="8"/>
  <c r="AIU18" i="8"/>
  <c r="AIV18" i="8"/>
  <c r="AIW18" i="8"/>
  <c r="AIX18" i="8"/>
  <c r="AIZ18" i="8"/>
  <c r="AJF18" i="8"/>
  <c r="AJI18" i="8"/>
  <c r="AJJ18" i="8"/>
  <c r="AJL18" i="8"/>
  <c r="AJO18" i="8"/>
  <c r="AJX18" i="8"/>
  <c r="AJY18" i="8"/>
  <c r="AJZ18" i="8"/>
  <c r="AKA18" i="8"/>
  <c r="AKB18" i="8"/>
  <c r="AKC18" i="8"/>
  <c r="AKD18" i="8"/>
  <c r="AKE18" i="8"/>
  <c r="AKF18" i="8"/>
  <c r="AKG18" i="8"/>
  <c r="AKH18" i="8"/>
  <c r="AKI18" i="8"/>
  <c r="AKJ18" i="8"/>
  <c r="AKQ18" i="8"/>
  <c r="AKU18" i="8"/>
  <c r="ALH18" i="8"/>
  <c r="ALI18" i="8"/>
  <c r="ALJ18" i="8"/>
  <c r="ALK18" i="8"/>
  <c r="ALL18" i="8"/>
  <c r="ALM18" i="8"/>
  <c r="ALN18" i="8"/>
  <c r="ALO18" i="8"/>
  <c r="ALP18" i="8"/>
  <c r="ALQ18" i="8"/>
  <c r="ALR18" i="8"/>
  <c r="ALS18" i="8"/>
  <c r="ALT18" i="8"/>
  <c r="ALZ18" i="8"/>
  <c r="AMA18" i="8"/>
  <c r="AMB18" i="8"/>
  <c r="AMC18" i="8"/>
  <c r="AMD18" i="8"/>
  <c r="AME18" i="8"/>
  <c r="AMF18" i="8"/>
  <c r="AMG18" i="8"/>
  <c r="AMH18" i="8"/>
  <c r="AMI18" i="8"/>
  <c r="AMK18" i="8"/>
  <c r="AML18" i="8"/>
  <c r="AMR18" i="8"/>
  <c r="AMS18" i="8"/>
  <c r="AMT18" i="8"/>
  <c r="AMU18" i="8"/>
  <c r="AMV18" i="8"/>
  <c r="AMW18" i="8"/>
  <c r="AMX18" i="8"/>
  <c r="AMY18" i="8"/>
  <c r="AMZ18" i="8"/>
  <c r="ANA18" i="8"/>
  <c r="ANB18" i="8"/>
  <c r="ANC18" i="8"/>
  <c r="AND18" i="8"/>
  <c r="ANJ18" i="8"/>
  <c r="ANK18" i="8"/>
  <c r="ANL18" i="8"/>
  <c r="ANM18" i="8"/>
  <c r="ANN18" i="8"/>
  <c r="ANO18" i="8"/>
  <c r="ANP18" i="8"/>
  <c r="ANQ18" i="8"/>
  <c r="ANR18" i="8"/>
  <c r="ANS18" i="8"/>
  <c r="ANT18" i="8"/>
  <c r="ANU18" i="8"/>
  <c r="ANV18" i="8"/>
  <c r="AOD18" i="8"/>
  <c r="AOT18" i="8"/>
  <c r="AOU18" i="8"/>
  <c r="AOV18" i="8"/>
  <c r="AOW18" i="8"/>
  <c r="AOX18" i="8"/>
  <c r="AOY18" i="8"/>
  <c r="AOZ18" i="8"/>
  <c r="APA18" i="8"/>
  <c r="APB18" i="8"/>
  <c r="APC18" i="8"/>
  <c r="APD18" i="8"/>
  <c r="APE18" i="8"/>
  <c r="APF18" i="8"/>
  <c r="APL18" i="8"/>
  <c r="APM18" i="8"/>
  <c r="APN18" i="8"/>
  <c r="APO18" i="8"/>
  <c r="APP18" i="8"/>
  <c r="APQ18" i="8"/>
  <c r="APR18" i="8"/>
  <c r="APS18" i="8"/>
  <c r="APT18" i="8"/>
  <c r="APU18" i="8"/>
  <c r="APV18" i="8"/>
  <c r="APW18" i="8"/>
  <c r="APX18" i="8"/>
  <c r="AQD18" i="8"/>
  <c r="AQE18" i="8"/>
  <c r="AQF18" i="8"/>
  <c r="AQG18" i="8"/>
  <c r="AQH18" i="8"/>
  <c r="AQI18" i="8"/>
  <c r="AQJ18" i="8"/>
  <c r="AQK18" i="8"/>
  <c r="AQL18" i="8"/>
  <c r="AQM18" i="8"/>
  <c r="AQN18" i="8"/>
  <c r="AQO18" i="8"/>
  <c r="AQP18" i="8"/>
  <c r="H18" i="8"/>
  <c r="I18" i="8"/>
  <c r="J18" i="8"/>
  <c r="K18" i="8"/>
  <c r="L18" i="8"/>
  <c r="M18" i="8"/>
  <c r="N18" i="8"/>
  <c r="O18" i="8"/>
  <c r="P18" i="8"/>
  <c r="Q18" i="8"/>
  <c r="F18" i="8"/>
  <c r="A15" i="8"/>
  <c r="D15" i="8"/>
  <c r="E15" i="8"/>
  <c r="F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CG15" i="8"/>
  <c r="CH15" i="8"/>
  <c r="CI15" i="8"/>
  <c r="CJ15" i="8"/>
  <c r="CK15" i="8"/>
  <c r="CL15" i="8"/>
  <c r="CM15" i="8"/>
  <c r="CN15" i="8"/>
  <c r="CO15" i="8"/>
  <c r="CP15" i="8"/>
  <c r="CQ15" i="8"/>
  <c r="CR15" i="8"/>
  <c r="CS15" i="8"/>
  <c r="CT15" i="8"/>
  <c r="CU15" i="8"/>
  <c r="CV15" i="8"/>
  <c r="CW15" i="8"/>
  <c r="CX15" i="8"/>
  <c r="CY15" i="8"/>
  <c r="CZ15" i="8"/>
  <c r="DA15" i="8"/>
  <c r="DB15" i="8"/>
  <c r="DC15" i="8"/>
  <c r="DD15" i="8"/>
  <c r="DE15" i="8"/>
  <c r="DF15" i="8"/>
  <c r="DG15" i="8"/>
  <c r="DH15" i="8"/>
  <c r="DI15" i="8"/>
  <c r="DJ15" i="8"/>
  <c r="DK15" i="8"/>
  <c r="DL15" i="8"/>
  <c r="DM15" i="8"/>
  <c r="DN15" i="8"/>
  <c r="DO15" i="8"/>
  <c r="DP15" i="8"/>
  <c r="DQ15" i="8"/>
  <c r="DR15" i="8"/>
  <c r="DS15" i="8"/>
  <c r="DT15" i="8"/>
  <c r="DU15" i="8"/>
  <c r="DV15" i="8"/>
  <c r="DW15" i="8"/>
  <c r="DX15" i="8"/>
  <c r="DY15" i="8"/>
  <c r="DZ15" i="8"/>
  <c r="EA15" i="8"/>
  <c r="EB15" i="8"/>
  <c r="EC15" i="8"/>
  <c r="ED15" i="8"/>
  <c r="EE15" i="8"/>
  <c r="EF15" i="8"/>
  <c r="EG15" i="8"/>
  <c r="EH15" i="8"/>
  <c r="EI15" i="8"/>
  <c r="EJ15" i="8"/>
  <c r="EK15" i="8"/>
  <c r="EL15" i="8"/>
  <c r="EM15" i="8"/>
  <c r="EN15" i="8"/>
  <c r="EO15" i="8"/>
  <c r="EP15" i="8"/>
  <c r="EQ15" i="8"/>
  <c r="ER15" i="8"/>
  <c r="ES15" i="8"/>
  <c r="ET15" i="8"/>
  <c r="EU15" i="8"/>
  <c r="EV15" i="8"/>
  <c r="EW15" i="8"/>
  <c r="EX15" i="8"/>
  <c r="EY15" i="8"/>
  <c r="EZ15" i="8"/>
  <c r="FA15" i="8"/>
  <c r="FB15" i="8"/>
  <c r="FC15" i="8"/>
  <c r="FD15" i="8"/>
  <c r="FE15" i="8"/>
  <c r="FF15" i="8"/>
  <c r="FG15" i="8"/>
  <c r="FH15" i="8"/>
  <c r="FI15" i="8"/>
  <c r="FJ15" i="8"/>
  <c r="FK15" i="8"/>
  <c r="FL15" i="8"/>
  <c r="FM15" i="8"/>
  <c r="FN15" i="8"/>
  <c r="FO15" i="8"/>
  <c r="FP15" i="8"/>
  <c r="FQ15" i="8"/>
  <c r="FR15" i="8"/>
  <c r="FS15" i="8"/>
  <c r="FT15" i="8"/>
  <c r="FU15" i="8"/>
  <c r="FV15" i="8"/>
  <c r="FW15" i="8"/>
  <c r="FX15" i="8"/>
  <c r="FY15" i="8"/>
  <c r="FZ15" i="8"/>
  <c r="GA15" i="8"/>
  <c r="GB15" i="8"/>
  <c r="GC15" i="8"/>
  <c r="GD15" i="8"/>
  <c r="GE15" i="8"/>
  <c r="GF15" i="8"/>
  <c r="GG15" i="8"/>
  <c r="GH15" i="8"/>
  <c r="GI15" i="8"/>
  <c r="GJ15" i="8"/>
  <c r="GK15" i="8"/>
  <c r="GL15" i="8"/>
  <c r="GM15" i="8"/>
  <c r="GN15" i="8"/>
  <c r="GO15" i="8"/>
  <c r="GP15" i="8"/>
  <c r="GQ15" i="8"/>
  <c r="GR15" i="8"/>
  <c r="GS15" i="8"/>
  <c r="GT15" i="8"/>
  <c r="GU15" i="8"/>
  <c r="GV15" i="8"/>
  <c r="GW15" i="8"/>
  <c r="GX15" i="8"/>
  <c r="GY15" i="8"/>
  <c r="GZ15" i="8"/>
  <c r="HA15" i="8"/>
  <c r="HB15" i="8"/>
  <c r="HC15" i="8"/>
  <c r="HD15" i="8"/>
  <c r="HE15" i="8"/>
  <c r="HF15" i="8"/>
  <c r="HG15" i="8"/>
  <c r="HH15" i="8"/>
  <c r="HI15" i="8"/>
  <c r="HJ15" i="8"/>
  <c r="HK15" i="8"/>
  <c r="HL15" i="8"/>
  <c r="HM15" i="8"/>
  <c r="HN15" i="8"/>
  <c r="HO15" i="8"/>
  <c r="HP15" i="8"/>
  <c r="HQ15" i="8"/>
  <c r="HR15" i="8"/>
  <c r="HS15" i="8"/>
  <c r="HT15" i="8"/>
  <c r="HU15" i="8"/>
  <c r="HV15" i="8"/>
  <c r="HW15" i="8"/>
  <c r="HX15" i="8"/>
  <c r="HY15" i="8"/>
  <c r="HZ15" i="8"/>
  <c r="IA15" i="8"/>
  <c r="IB15" i="8"/>
  <c r="IC15" i="8"/>
  <c r="ID15" i="8"/>
  <c r="IE15" i="8"/>
  <c r="IF15" i="8"/>
  <c r="IG15" i="8"/>
  <c r="IH15" i="8"/>
  <c r="II15" i="8"/>
  <c r="IJ15" i="8"/>
  <c r="IK15" i="8"/>
  <c r="IL15" i="8"/>
  <c r="IM15" i="8"/>
  <c r="IN15" i="8"/>
  <c r="IO15" i="8"/>
  <c r="IP15" i="8"/>
  <c r="IQ15" i="8"/>
  <c r="IR15" i="8"/>
  <c r="IS15" i="8"/>
  <c r="IT15" i="8"/>
  <c r="IU15" i="8"/>
  <c r="IV15" i="8"/>
  <c r="IW15" i="8"/>
  <c r="IX15" i="8"/>
  <c r="IY15" i="8"/>
  <c r="IZ15" i="8"/>
  <c r="JA15" i="8"/>
  <c r="JB15" i="8"/>
  <c r="JC15" i="8"/>
  <c r="JD15" i="8"/>
  <c r="JE15" i="8"/>
  <c r="JF15" i="8"/>
  <c r="JG15" i="8"/>
  <c r="JH15" i="8"/>
  <c r="JI15" i="8"/>
  <c r="JJ15" i="8"/>
  <c r="JK15" i="8"/>
  <c r="JL15" i="8"/>
  <c r="JM15" i="8"/>
  <c r="JN15" i="8"/>
  <c r="JO15" i="8"/>
  <c r="JP15" i="8"/>
  <c r="JQ15" i="8"/>
  <c r="JR15" i="8"/>
  <c r="JS15" i="8"/>
  <c r="JT15" i="8"/>
  <c r="JU15" i="8"/>
  <c r="JV15" i="8"/>
  <c r="JW15" i="8"/>
  <c r="JX15" i="8"/>
  <c r="JY15" i="8"/>
  <c r="JZ15" i="8"/>
  <c r="KA15" i="8"/>
  <c r="KB15" i="8"/>
  <c r="KC15" i="8"/>
  <c r="KD15" i="8"/>
  <c r="KE15" i="8"/>
  <c r="KF15" i="8"/>
  <c r="KG15" i="8"/>
  <c r="KH15" i="8"/>
  <c r="KI15" i="8"/>
  <c r="KJ15" i="8"/>
  <c r="KK15" i="8"/>
  <c r="KL15" i="8"/>
  <c r="KM15" i="8"/>
  <c r="KN15" i="8"/>
  <c r="KO15" i="8"/>
  <c r="KP15" i="8"/>
  <c r="KQ15" i="8"/>
  <c r="KR15" i="8"/>
  <c r="KS15" i="8"/>
  <c r="KT15" i="8"/>
  <c r="KU15" i="8"/>
  <c r="KV15" i="8"/>
  <c r="KW15" i="8"/>
  <c r="KX15" i="8"/>
  <c r="KY15" i="8"/>
  <c r="KZ15" i="8"/>
  <c r="LA15" i="8"/>
  <c r="LB15" i="8"/>
  <c r="LC15" i="8"/>
  <c r="LD15" i="8"/>
  <c r="LE15" i="8"/>
  <c r="LF15" i="8"/>
  <c r="LG15" i="8"/>
  <c r="LH15" i="8"/>
  <c r="LI15" i="8"/>
  <c r="LJ15" i="8"/>
  <c r="LK15" i="8"/>
  <c r="LL15" i="8"/>
  <c r="LM15" i="8"/>
  <c r="LN15" i="8"/>
  <c r="LO15" i="8"/>
  <c r="LP15" i="8"/>
  <c r="LQ15" i="8"/>
  <c r="LR15" i="8"/>
  <c r="LS15" i="8"/>
  <c r="LT15" i="8"/>
  <c r="LU15" i="8"/>
  <c r="LV15" i="8"/>
  <c r="LW15" i="8"/>
  <c r="LX15" i="8"/>
  <c r="LY15" i="8"/>
  <c r="LZ15" i="8"/>
  <c r="MA15" i="8"/>
  <c r="MB15" i="8"/>
  <c r="MC15" i="8"/>
  <c r="MD15" i="8"/>
  <c r="ME15" i="8"/>
  <c r="MF15" i="8"/>
  <c r="MG15" i="8"/>
  <c r="MH15" i="8"/>
  <c r="MI15" i="8"/>
  <c r="MJ15" i="8"/>
  <c r="MK15" i="8"/>
  <c r="ML15" i="8"/>
  <c r="MM15" i="8"/>
  <c r="MN15" i="8"/>
  <c r="MO15" i="8"/>
  <c r="MP15" i="8"/>
  <c r="MQ15" i="8"/>
  <c r="MR15" i="8"/>
  <c r="MS15" i="8"/>
  <c r="MT15" i="8"/>
  <c r="MU15" i="8"/>
  <c r="MV15" i="8"/>
  <c r="MW15" i="8"/>
  <c r="MX15" i="8"/>
  <c r="MY15" i="8"/>
  <c r="MZ15" i="8"/>
  <c r="NA15" i="8"/>
  <c r="NB15" i="8"/>
  <c r="NC15" i="8"/>
  <c r="ND15" i="8"/>
  <c r="NE15" i="8"/>
  <c r="NF15" i="8"/>
  <c r="NG15" i="8"/>
  <c r="NH15" i="8"/>
  <c r="NI15" i="8"/>
  <c r="NJ15" i="8"/>
  <c r="NK15" i="8"/>
  <c r="NL15" i="8"/>
  <c r="NM15" i="8"/>
  <c r="NN15" i="8"/>
  <c r="NO15" i="8"/>
  <c r="NP15" i="8"/>
  <c r="NQ15" i="8"/>
  <c r="NR15" i="8"/>
  <c r="NS15" i="8"/>
  <c r="NT15" i="8"/>
  <c r="NU15" i="8"/>
  <c r="NV15" i="8"/>
  <c r="NW15" i="8"/>
  <c r="NX15" i="8"/>
  <c r="NY15" i="8"/>
  <c r="NZ15" i="8"/>
  <c r="OA15" i="8"/>
  <c r="OB15" i="8"/>
  <c r="OC15" i="8"/>
  <c r="OD15" i="8"/>
  <c r="OE15" i="8"/>
  <c r="OF15" i="8"/>
  <c r="OG15" i="8"/>
  <c r="OH15" i="8"/>
  <c r="OI15" i="8"/>
  <c r="OJ15" i="8"/>
  <c r="OK15" i="8"/>
  <c r="OL15" i="8"/>
  <c r="OM15" i="8"/>
  <c r="ON15" i="8"/>
  <c r="OO15" i="8"/>
  <c r="OP15" i="8"/>
  <c r="OQ15" i="8"/>
  <c r="OR15" i="8"/>
  <c r="OS15" i="8"/>
  <c r="OT15" i="8"/>
  <c r="OU15" i="8"/>
  <c r="OV15" i="8"/>
  <c r="OW15" i="8"/>
  <c r="OX15" i="8"/>
  <c r="OY15" i="8"/>
  <c r="OZ15" i="8"/>
  <c r="PA15" i="8"/>
  <c r="PB15" i="8"/>
  <c r="PC15" i="8"/>
  <c r="PD15" i="8"/>
  <c r="PE15" i="8"/>
  <c r="PF15" i="8"/>
  <c r="PG15" i="8"/>
  <c r="PH15" i="8"/>
  <c r="PI15" i="8"/>
  <c r="PJ15" i="8"/>
  <c r="PK15" i="8"/>
  <c r="PL15" i="8"/>
  <c r="PM15" i="8"/>
  <c r="PN15" i="8"/>
  <c r="PO15" i="8"/>
  <c r="PP15" i="8"/>
  <c r="PQ15" i="8"/>
  <c r="PR15" i="8"/>
  <c r="PS15" i="8"/>
  <c r="PT15" i="8"/>
  <c r="PU15" i="8"/>
  <c r="PV15" i="8"/>
  <c r="PW15" i="8"/>
  <c r="PX15" i="8"/>
  <c r="PY15" i="8"/>
  <c r="PZ15" i="8"/>
  <c r="QA15" i="8"/>
  <c r="QB15" i="8"/>
  <c r="QC15" i="8"/>
  <c r="QD15" i="8"/>
  <c r="QE15" i="8"/>
  <c r="QF15" i="8"/>
  <c r="QG15" i="8"/>
  <c r="QH15" i="8"/>
  <c r="QI15" i="8"/>
  <c r="QJ15" i="8"/>
  <c r="QK15" i="8"/>
  <c r="QL15" i="8"/>
  <c r="QM15" i="8"/>
  <c r="QN15" i="8"/>
  <c r="QO15" i="8"/>
  <c r="QP15" i="8"/>
  <c r="QQ15" i="8"/>
  <c r="QR15" i="8"/>
  <c r="QS15" i="8"/>
  <c r="QT15" i="8"/>
  <c r="QU15" i="8"/>
  <c r="QV15" i="8"/>
  <c r="QW15" i="8"/>
  <c r="QX15" i="8"/>
  <c r="QY15" i="8"/>
  <c r="QZ15" i="8"/>
  <c r="RA15" i="8"/>
  <c r="RB15" i="8"/>
  <c r="RC15" i="8"/>
  <c r="RD15" i="8"/>
  <c r="RE15" i="8"/>
  <c r="RF15" i="8"/>
  <c r="RG15" i="8"/>
  <c r="RH15" i="8"/>
  <c r="RI15" i="8"/>
  <c r="RJ15" i="8"/>
  <c r="RK15" i="8"/>
  <c r="RL15" i="8"/>
  <c r="RM15" i="8"/>
  <c r="RN15" i="8"/>
  <c r="RO15" i="8"/>
  <c r="RP15" i="8"/>
  <c r="RQ15" i="8"/>
  <c r="RR15" i="8"/>
  <c r="RS15" i="8"/>
  <c r="RT15" i="8"/>
  <c r="RU15" i="8"/>
  <c r="RV15" i="8"/>
  <c r="RW15" i="8"/>
  <c r="RX15" i="8"/>
  <c r="RY15" i="8"/>
  <c r="RZ15" i="8"/>
  <c r="SA15" i="8"/>
  <c r="SB15" i="8"/>
  <c r="SC15" i="8"/>
  <c r="SD15" i="8"/>
  <c r="SE15" i="8"/>
  <c r="SF15" i="8"/>
  <c r="SG15" i="8"/>
  <c r="SH15" i="8"/>
  <c r="SI15" i="8"/>
  <c r="SJ15" i="8"/>
  <c r="SK15" i="8"/>
  <c r="SL15" i="8"/>
  <c r="SM15" i="8"/>
  <c r="SN15" i="8"/>
  <c r="SO15" i="8"/>
  <c r="SP15" i="8"/>
  <c r="SQ15" i="8"/>
  <c r="SR15" i="8"/>
  <c r="SS15" i="8"/>
  <c r="ST15" i="8"/>
  <c r="SU15" i="8"/>
  <c r="SV15" i="8"/>
  <c r="SW15" i="8"/>
  <c r="SX15" i="8"/>
  <c r="SY15" i="8"/>
  <c r="SZ15" i="8"/>
  <c r="TA15" i="8"/>
  <c r="TB15" i="8"/>
  <c r="TC15" i="8"/>
  <c r="TD15" i="8"/>
  <c r="TE15" i="8"/>
  <c r="TF15" i="8"/>
  <c r="TG15" i="8"/>
  <c r="TH15" i="8"/>
  <c r="TI15" i="8"/>
  <c r="TJ15" i="8"/>
  <c r="TK15" i="8"/>
  <c r="TL15" i="8"/>
  <c r="TM15" i="8"/>
  <c r="TN15" i="8"/>
  <c r="TO15" i="8"/>
  <c r="TP15" i="8"/>
  <c r="TQ15" i="8"/>
  <c r="TR15" i="8"/>
  <c r="TS15" i="8"/>
  <c r="TT15" i="8"/>
  <c r="TU15" i="8"/>
  <c r="TV15" i="8"/>
  <c r="TW15" i="8"/>
  <c r="TX15" i="8"/>
  <c r="TY15" i="8"/>
  <c r="TZ15" i="8"/>
  <c r="UA15" i="8"/>
  <c r="UB15" i="8"/>
  <c r="UC15" i="8"/>
  <c r="UD15" i="8"/>
  <c r="UE15" i="8"/>
  <c r="UF15" i="8"/>
  <c r="UG15" i="8"/>
  <c r="UH15" i="8"/>
  <c r="UI15" i="8"/>
  <c r="UJ15" i="8"/>
  <c r="UK15" i="8"/>
  <c r="UL15" i="8"/>
  <c r="UM15" i="8"/>
  <c r="UN15" i="8"/>
  <c r="UO15" i="8"/>
  <c r="UP15" i="8"/>
  <c r="UQ15" i="8"/>
  <c r="UR15" i="8"/>
  <c r="US15" i="8"/>
  <c r="UT15" i="8"/>
  <c r="UU15" i="8"/>
  <c r="UV15" i="8"/>
  <c r="UW15" i="8"/>
  <c r="UX15" i="8"/>
  <c r="UY15" i="8"/>
  <c r="UZ15" i="8"/>
  <c r="VA15" i="8"/>
  <c r="VB15" i="8"/>
  <c r="VC15" i="8"/>
  <c r="VD15" i="8"/>
  <c r="VE15" i="8"/>
  <c r="VF15" i="8"/>
  <c r="VG15" i="8"/>
  <c r="VH15" i="8"/>
  <c r="VI15" i="8"/>
  <c r="VJ15" i="8"/>
  <c r="VK15" i="8"/>
  <c r="VL15" i="8"/>
  <c r="VM15" i="8"/>
  <c r="VN15" i="8"/>
  <c r="VO15" i="8"/>
  <c r="VP15" i="8"/>
  <c r="VQ15" i="8"/>
  <c r="VR15" i="8"/>
  <c r="VS15" i="8"/>
  <c r="VT15" i="8"/>
  <c r="VU15" i="8"/>
  <c r="VV15" i="8"/>
  <c r="VW15" i="8"/>
  <c r="VX15" i="8"/>
  <c r="VY15" i="8"/>
  <c r="VZ15" i="8"/>
  <c r="WA15" i="8"/>
  <c r="WB15" i="8"/>
  <c r="WC15" i="8"/>
  <c r="WD15" i="8"/>
  <c r="WE15" i="8"/>
  <c r="WF15" i="8"/>
  <c r="WG15" i="8"/>
  <c r="WH15" i="8"/>
  <c r="WI15" i="8"/>
  <c r="WJ15" i="8"/>
  <c r="WK15" i="8"/>
  <c r="WL15" i="8"/>
  <c r="WM15" i="8"/>
  <c r="WN15" i="8"/>
  <c r="WO15" i="8"/>
  <c r="WP15" i="8"/>
  <c r="WQ15" i="8"/>
  <c r="WR15" i="8"/>
  <c r="WS15" i="8"/>
  <c r="WT15" i="8"/>
  <c r="WU15" i="8"/>
  <c r="WV15" i="8"/>
  <c r="WW15" i="8"/>
  <c r="WX15" i="8"/>
  <c r="WY15" i="8"/>
  <c r="WZ15" i="8"/>
  <c r="XA15" i="8"/>
  <c r="XB15" i="8"/>
  <c r="XC15" i="8"/>
  <c r="XD15" i="8"/>
  <c r="XE15" i="8"/>
  <c r="XF15" i="8"/>
  <c r="XG15" i="8"/>
  <c r="XH15" i="8"/>
  <c r="XI15" i="8"/>
  <c r="XJ15" i="8"/>
  <c r="XK15" i="8"/>
  <c r="XL15" i="8"/>
  <c r="XM15" i="8"/>
  <c r="XN15" i="8"/>
  <c r="XO15" i="8"/>
  <c r="XP15" i="8"/>
  <c r="XQ15" i="8"/>
  <c r="XR15" i="8"/>
  <c r="XS15" i="8"/>
  <c r="XT15" i="8"/>
  <c r="XU15" i="8"/>
  <c r="XV15" i="8"/>
  <c r="XW15" i="8"/>
  <c r="XX15" i="8"/>
  <c r="XY15" i="8"/>
  <c r="XZ15" i="8"/>
  <c r="YA15" i="8"/>
  <c r="YB15" i="8"/>
  <c r="YC15" i="8"/>
  <c r="YD15" i="8"/>
  <c r="YE15" i="8"/>
  <c r="YF15" i="8"/>
  <c r="YG15" i="8"/>
  <c r="YH15" i="8"/>
  <c r="YI15" i="8"/>
  <c r="YJ15" i="8"/>
  <c r="YK15" i="8"/>
  <c r="YL15" i="8"/>
  <c r="YM15" i="8"/>
  <c r="YN15" i="8"/>
  <c r="YO15" i="8"/>
  <c r="YP15" i="8"/>
  <c r="YQ15" i="8"/>
  <c r="YR15" i="8"/>
  <c r="YS15" i="8"/>
  <c r="YT15" i="8"/>
  <c r="YU15" i="8"/>
  <c r="YV15" i="8"/>
  <c r="YW15" i="8"/>
  <c r="YX15" i="8"/>
  <c r="YY15" i="8"/>
  <c r="YZ15" i="8"/>
  <c r="ZA15" i="8"/>
  <c r="ZB15" i="8"/>
  <c r="ZC15" i="8"/>
  <c r="ZD15" i="8"/>
  <c r="ZE15" i="8"/>
  <c r="ZF15" i="8"/>
  <c r="ZG15" i="8"/>
  <c r="ZH15" i="8"/>
  <c r="ZI15" i="8"/>
  <c r="ZJ15" i="8"/>
  <c r="ZK15" i="8"/>
  <c r="ZL15" i="8"/>
  <c r="ZM15" i="8"/>
  <c r="ZN15" i="8"/>
  <c r="ZO15" i="8"/>
  <c r="ZP15" i="8"/>
  <c r="ZQ15" i="8"/>
  <c r="ZR15" i="8"/>
  <c r="ZS15" i="8"/>
  <c r="ZT15" i="8"/>
  <c r="ZU15" i="8"/>
  <c r="ZV15" i="8"/>
  <c r="ZW15" i="8"/>
  <c r="ZX15" i="8"/>
  <c r="ZY15" i="8"/>
  <c r="ZZ15" i="8"/>
  <c r="AAA15" i="8"/>
  <c r="AAB15" i="8"/>
  <c r="AAC15" i="8"/>
  <c r="AAD15" i="8"/>
  <c r="AAE15" i="8"/>
  <c r="AAF15" i="8"/>
  <c r="AAG15" i="8"/>
  <c r="AAH15" i="8"/>
  <c r="AAI15" i="8"/>
  <c r="AAJ15" i="8"/>
  <c r="AAK15" i="8"/>
  <c r="AAL15" i="8"/>
  <c r="AAM15" i="8"/>
  <c r="AAN15" i="8"/>
  <c r="AAO15" i="8"/>
  <c r="AAP15" i="8"/>
  <c r="AAQ15" i="8"/>
  <c r="AAR15" i="8"/>
  <c r="AAS15" i="8"/>
  <c r="AAT15" i="8"/>
  <c r="AAU15" i="8"/>
  <c r="AAV15" i="8"/>
  <c r="AAW15" i="8"/>
  <c r="AAX15" i="8"/>
  <c r="AAY15" i="8"/>
  <c r="AAZ15" i="8"/>
  <c r="ABA15" i="8"/>
  <c r="ABB15" i="8"/>
  <c r="ABC15" i="8"/>
  <c r="ABD15" i="8"/>
  <c r="ABE15" i="8"/>
  <c r="ABF15" i="8"/>
  <c r="ABG15" i="8"/>
  <c r="ABH15" i="8"/>
  <c r="ABI15" i="8"/>
  <c r="ABJ15" i="8"/>
  <c r="ABK15" i="8"/>
  <c r="ABL15" i="8"/>
  <c r="ABM15" i="8"/>
  <c r="ABN15" i="8"/>
  <c r="ABO15" i="8"/>
  <c r="ABP15" i="8"/>
  <c r="ABQ15" i="8"/>
  <c r="ABR15" i="8"/>
  <c r="ABS15" i="8"/>
  <c r="ABT15" i="8"/>
  <c r="ABU15" i="8"/>
  <c r="ABV15" i="8"/>
  <c r="ABW15" i="8"/>
  <c r="ABX15" i="8"/>
  <c r="ABY15" i="8"/>
  <c r="ABZ15" i="8"/>
  <c r="ACA15" i="8"/>
  <c r="ACB15" i="8"/>
  <c r="ACC15" i="8"/>
  <c r="ACD15" i="8"/>
  <c r="ACE15" i="8"/>
  <c r="ACF15" i="8"/>
  <c r="ACG15" i="8"/>
  <c r="ACH15" i="8"/>
  <c r="ACI15" i="8"/>
  <c r="ACJ15" i="8"/>
  <c r="ACK15" i="8"/>
  <c r="ACL15" i="8"/>
  <c r="ACM15" i="8"/>
  <c r="ACN15" i="8"/>
  <c r="ACO15" i="8"/>
  <c r="ACP15" i="8"/>
  <c r="ACQ15" i="8"/>
  <c r="ACR15" i="8"/>
  <c r="ACS15" i="8"/>
  <c r="ACT15" i="8"/>
  <c r="ACU15" i="8"/>
  <c r="ACV15" i="8"/>
  <c r="ACW15" i="8"/>
  <c r="ACX15" i="8"/>
  <c r="ACY15" i="8"/>
  <c r="ACZ15" i="8"/>
  <c r="ADA15" i="8"/>
  <c r="ADB15" i="8"/>
  <c r="ADC15" i="8"/>
  <c r="ADD15" i="8"/>
  <c r="ADE15" i="8"/>
  <c r="ADF15" i="8"/>
  <c r="ADG15" i="8"/>
  <c r="ADH15" i="8"/>
  <c r="ADI15" i="8"/>
  <c r="ADJ15" i="8"/>
  <c r="ADK15" i="8"/>
  <c r="ADL15" i="8"/>
  <c r="ADM15" i="8"/>
  <c r="ADN15" i="8"/>
  <c r="ADO15" i="8"/>
  <c r="ADP15" i="8"/>
  <c r="ADQ15" i="8"/>
  <c r="ADR15" i="8"/>
  <c r="ADS15" i="8"/>
  <c r="ADT15" i="8"/>
  <c r="ADU15" i="8"/>
  <c r="ADV15" i="8"/>
  <c r="ADW15" i="8"/>
  <c r="ADX15" i="8"/>
  <c r="ADY15" i="8"/>
  <c r="ADZ15" i="8"/>
  <c r="AEA15" i="8"/>
  <c r="AEB15" i="8"/>
  <c r="AEC15" i="8"/>
  <c r="AED15" i="8"/>
  <c r="AEE15" i="8"/>
  <c r="AEF15" i="8"/>
  <c r="AEG15" i="8"/>
  <c r="AEH15" i="8"/>
  <c r="AEI15" i="8"/>
  <c r="AEJ15" i="8"/>
  <c r="AEK15" i="8"/>
  <c r="AEL15" i="8"/>
  <c r="AEM15" i="8"/>
  <c r="AEN15" i="8"/>
  <c r="AEO15" i="8"/>
  <c r="AEP15" i="8"/>
  <c r="AEQ15" i="8"/>
  <c r="AER15" i="8"/>
  <c r="AES15" i="8"/>
  <c r="AET15" i="8"/>
  <c r="AEU15" i="8"/>
  <c r="AEV15" i="8"/>
  <c r="AEW15" i="8"/>
  <c r="AEX15" i="8"/>
  <c r="AEY15" i="8"/>
  <c r="AEZ15" i="8"/>
  <c r="AFA15" i="8"/>
  <c r="AFB15" i="8"/>
  <c r="AFC15" i="8"/>
  <c r="AFD15" i="8"/>
  <c r="AFE15" i="8"/>
  <c r="AFF15" i="8"/>
  <c r="AFG15" i="8"/>
  <c r="AFH15" i="8"/>
  <c r="AFI15" i="8"/>
  <c r="AFJ15" i="8"/>
  <c r="AFK15" i="8"/>
  <c r="AFL15" i="8"/>
  <c r="AFM15" i="8"/>
  <c r="AFN15" i="8"/>
  <c r="AFO15" i="8"/>
  <c r="AFP15" i="8"/>
  <c r="AFQ15" i="8"/>
  <c r="AFR15" i="8"/>
  <c r="AFS15" i="8"/>
  <c r="AFT15" i="8"/>
  <c r="AFU15" i="8"/>
  <c r="AFV15" i="8"/>
  <c r="AFW15" i="8"/>
  <c r="AFX15" i="8"/>
  <c r="AFY15" i="8"/>
  <c r="AFZ15" i="8"/>
  <c r="AGA15" i="8"/>
  <c r="AGB15" i="8"/>
  <c r="AGC15" i="8"/>
  <c r="AGD15" i="8"/>
  <c r="AGE15" i="8"/>
  <c r="AGF15" i="8"/>
  <c r="AGG15" i="8"/>
  <c r="AGH15" i="8"/>
  <c r="AGI15" i="8"/>
  <c r="AGJ15" i="8"/>
  <c r="AGK15" i="8"/>
  <c r="AGL15" i="8"/>
  <c r="AGM15" i="8"/>
  <c r="AGN15" i="8"/>
  <c r="AGO15" i="8"/>
  <c r="AGP15" i="8"/>
  <c r="AGQ15" i="8"/>
  <c r="AGR15" i="8"/>
  <c r="AGS15" i="8"/>
  <c r="AGT15" i="8"/>
  <c r="AGU15" i="8"/>
  <c r="AGV15" i="8"/>
  <c r="AGW15" i="8"/>
  <c r="AGX15" i="8"/>
  <c r="AGY15" i="8"/>
  <c r="AGZ15" i="8"/>
  <c r="AHA15" i="8"/>
  <c r="AHB15" i="8"/>
  <c r="AHC15" i="8"/>
  <c r="AHD15" i="8"/>
  <c r="AHE15" i="8"/>
  <c r="AHF15" i="8"/>
  <c r="AHG15" i="8"/>
  <c r="AHH15" i="8"/>
  <c r="AHI15" i="8"/>
  <c r="AHJ15" i="8"/>
  <c r="AHK15" i="8"/>
  <c r="AHL15" i="8"/>
  <c r="AHM15" i="8"/>
  <c r="AHN15" i="8"/>
  <c r="AHO15" i="8"/>
  <c r="AHP15" i="8"/>
  <c r="AHQ15" i="8"/>
  <c r="AHR15" i="8"/>
  <c r="AHS15" i="8"/>
  <c r="AHT15" i="8"/>
  <c r="AHU15" i="8"/>
  <c r="AHV15" i="8"/>
  <c r="AHW15" i="8"/>
  <c r="AHX15" i="8"/>
  <c r="AHY15" i="8"/>
  <c r="AHZ15" i="8"/>
  <c r="AIA15" i="8"/>
  <c r="AIB15" i="8"/>
  <c r="AIC15" i="8"/>
  <c r="AID15" i="8"/>
  <c r="AIE15" i="8"/>
  <c r="AIF15" i="8"/>
  <c r="AIG15" i="8"/>
  <c r="AIH15" i="8"/>
  <c r="AII15" i="8"/>
  <c r="AIJ15" i="8"/>
  <c r="AIK15" i="8"/>
  <c r="AIL15" i="8"/>
  <c r="AIM15" i="8"/>
  <c r="AIN15" i="8"/>
  <c r="AIO15" i="8"/>
  <c r="AIP15" i="8"/>
  <c r="AIQ15" i="8"/>
  <c r="AIR15" i="8"/>
  <c r="AIS15" i="8"/>
  <c r="AIT15" i="8"/>
  <c r="AIU15" i="8"/>
  <c r="AIV15" i="8"/>
  <c r="AIW15" i="8"/>
  <c r="AIX15" i="8"/>
  <c r="AIY15" i="8"/>
  <c r="AIZ15" i="8"/>
  <c r="AJA15" i="8"/>
  <c r="AJB15" i="8"/>
  <c r="AJC15" i="8"/>
  <c r="AJD15" i="8"/>
  <c r="AJE15" i="8"/>
  <c r="AJF15" i="8"/>
  <c r="AJG15" i="8"/>
  <c r="AJH15" i="8"/>
  <c r="AJI15" i="8"/>
  <c r="AJJ15" i="8"/>
  <c r="AJK15" i="8"/>
  <c r="AJL15" i="8"/>
  <c r="AJM15" i="8"/>
  <c r="AJN15" i="8"/>
  <c r="AJO15" i="8"/>
  <c r="AJP15" i="8"/>
  <c r="AJQ15" i="8"/>
  <c r="AJR15" i="8"/>
  <c r="AJS15" i="8"/>
  <c r="AJT15" i="8"/>
  <c r="AJU15" i="8"/>
  <c r="AJV15" i="8"/>
  <c r="AJW15" i="8"/>
  <c r="AJX15" i="8"/>
  <c r="AJY15" i="8"/>
  <c r="AJZ15" i="8"/>
  <c r="AKA15" i="8"/>
  <c r="AKB15" i="8"/>
  <c r="AKC15" i="8"/>
  <c r="AKD15" i="8"/>
  <c r="AKE15" i="8"/>
  <c r="AKF15" i="8"/>
  <c r="AKG15" i="8"/>
  <c r="AKH15" i="8"/>
  <c r="AKI15" i="8"/>
  <c r="AKJ15" i="8"/>
  <c r="AKK15" i="8"/>
  <c r="AKL15" i="8"/>
  <c r="AKM15" i="8"/>
  <c r="AKN15" i="8"/>
  <c r="AKO15" i="8"/>
  <c r="AKP15" i="8"/>
  <c r="AKQ15" i="8"/>
  <c r="AKR15" i="8"/>
  <c r="AKS15" i="8"/>
  <c r="AKT15" i="8"/>
  <c r="AKU15" i="8"/>
  <c r="AKV15" i="8"/>
  <c r="AKW15" i="8"/>
  <c r="AKX15" i="8"/>
  <c r="AKY15" i="8"/>
  <c r="AKZ15" i="8"/>
  <c r="ALA15" i="8"/>
  <c r="ALB15" i="8"/>
  <c r="ALC15" i="8"/>
  <c r="ALD15" i="8"/>
  <c r="ALE15" i="8"/>
  <c r="ALF15" i="8"/>
  <c r="ALG15" i="8"/>
  <c r="ALH15" i="8"/>
  <c r="ALI15" i="8"/>
  <c r="ALJ15" i="8"/>
  <c r="ALK15" i="8"/>
  <c r="ALL15" i="8"/>
  <c r="ALM15" i="8"/>
  <c r="ALN15" i="8"/>
  <c r="ALO15" i="8"/>
  <c r="ALP15" i="8"/>
  <c r="ALQ15" i="8"/>
  <c r="ALR15" i="8"/>
  <c r="ALS15" i="8"/>
  <c r="ALT15" i="8"/>
  <c r="ALU15" i="8"/>
  <c r="ALV15" i="8"/>
  <c r="ALW15" i="8"/>
  <c r="ALX15" i="8"/>
  <c r="ALY15" i="8"/>
  <c r="ALZ15" i="8"/>
  <c r="AMA15" i="8"/>
  <c r="AMB15" i="8"/>
  <c r="AMC15" i="8"/>
  <c r="AMD15" i="8"/>
  <c r="AME15" i="8"/>
  <c r="AMF15" i="8"/>
  <c r="AMG15" i="8"/>
  <c r="AMH15" i="8"/>
  <c r="AMI15" i="8"/>
  <c r="AMJ15" i="8"/>
  <c r="AMK15" i="8"/>
  <c r="AML15" i="8"/>
  <c r="AMM15" i="8"/>
  <c r="AMN15" i="8"/>
  <c r="AMO15" i="8"/>
  <c r="AMP15" i="8"/>
  <c r="AMQ15" i="8"/>
  <c r="AMR15" i="8"/>
  <c r="AMS15" i="8"/>
  <c r="AMT15" i="8"/>
  <c r="AMU15" i="8"/>
  <c r="AMV15" i="8"/>
  <c r="AMW15" i="8"/>
  <c r="AMX15" i="8"/>
  <c r="AMY15" i="8"/>
  <c r="AMZ15" i="8"/>
  <c r="ANA15" i="8"/>
  <c r="ANB15" i="8"/>
  <c r="ANC15" i="8"/>
  <c r="AND15" i="8"/>
  <c r="ANE15" i="8"/>
  <c r="ANF15" i="8"/>
  <c r="ANG15" i="8"/>
  <c r="ANH15" i="8"/>
  <c r="ANI15" i="8"/>
  <c r="ANJ15" i="8"/>
  <c r="ANK15" i="8"/>
  <c r="ANL15" i="8"/>
  <c r="ANM15" i="8"/>
  <c r="ANN15" i="8"/>
  <c r="ANO15" i="8"/>
  <c r="ANP15" i="8"/>
  <c r="ANQ15" i="8"/>
  <c r="ANR15" i="8"/>
  <c r="ANS15" i="8"/>
  <c r="ANT15" i="8"/>
  <c r="ANU15" i="8"/>
  <c r="ANV15" i="8"/>
  <c r="ANW15" i="8"/>
  <c r="ANX15" i="8"/>
  <c r="ANY15" i="8"/>
  <c r="ANZ15" i="8"/>
  <c r="AOA15" i="8"/>
  <c r="AOC15" i="8"/>
  <c r="AOD15" i="8"/>
  <c r="AOE15" i="8"/>
  <c r="AOF15" i="8"/>
  <c r="AOG15" i="8"/>
  <c r="AOH15" i="8"/>
  <c r="AOI15" i="8"/>
  <c r="AOJ15" i="8"/>
  <c r="AOK15" i="8"/>
  <c r="AOO15" i="8"/>
  <c r="AOP15" i="8"/>
  <c r="AOQ15" i="8"/>
  <c r="AOR15" i="8"/>
  <c r="AOS15" i="8"/>
  <c r="AOT15" i="8"/>
  <c r="AOU15" i="8"/>
  <c r="AOV15" i="8"/>
  <c r="AOW15" i="8"/>
  <c r="AOX15" i="8"/>
  <c r="AOY15" i="8"/>
  <c r="AOZ15" i="8"/>
  <c r="APA15" i="8"/>
  <c r="APB15" i="8"/>
  <c r="APC15" i="8"/>
  <c r="APD15" i="8"/>
  <c r="APE15" i="8"/>
  <c r="APF15" i="8"/>
  <c r="APG15" i="8"/>
  <c r="APH15" i="8"/>
  <c r="API15" i="8"/>
  <c r="APJ15" i="8"/>
  <c r="APK15" i="8"/>
  <c r="APL15" i="8"/>
  <c r="APM15" i="8"/>
  <c r="APN15" i="8"/>
  <c r="APO15" i="8"/>
  <c r="APP15" i="8"/>
  <c r="APQ15" i="8"/>
  <c r="APR15" i="8"/>
  <c r="APS15" i="8"/>
  <c r="APT15" i="8"/>
  <c r="APU15" i="8"/>
  <c r="APV15" i="8"/>
  <c r="APW15" i="8"/>
  <c r="APX15" i="8"/>
  <c r="APY15" i="8"/>
  <c r="APZ15" i="8"/>
  <c r="AQA15" i="8"/>
  <c r="AQB15" i="8"/>
  <c r="AQC15" i="8"/>
  <c r="AQD15" i="8"/>
  <c r="AQE15" i="8"/>
  <c r="AQF15" i="8"/>
  <c r="AQG15" i="8"/>
  <c r="AQH15" i="8"/>
  <c r="AQI15" i="8"/>
  <c r="AQJ15" i="8"/>
  <c r="AQK15" i="8"/>
  <c r="AQL15" i="8"/>
  <c r="AQM15" i="8"/>
  <c r="AQN15" i="8"/>
  <c r="AQO15" i="8"/>
  <c r="AQP15" i="8"/>
  <c r="AQQ15" i="8"/>
  <c r="AQR15" i="8"/>
  <c r="AQS15" i="8"/>
  <c r="AQT15" i="8"/>
  <c r="AQU15" i="8"/>
  <c r="J5" i="6"/>
  <c r="AC7" i="5" l="1"/>
  <c r="AB7" i="5"/>
  <c r="AA7" i="5"/>
  <c r="AC6" i="5"/>
  <c r="AB6" i="5"/>
  <c r="AA6" i="5"/>
  <c r="C59" i="3"/>
  <c r="C52" i="3"/>
  <c r="C41" i="3"/>
  <c r="C39" i="3"/>
  <c r="C30" i="3"/>
  <c r="C23" i="3"/>
  <c r="C22" i="3"/>
  <c r="D28" i="1"/>
  <c r="M23" i="1"/>
  <c r="A36" i="1"/>
  <c r="A33" i="1"/>
  <c r="A25" i="1"/>
  <c r="A28" i="1" l="1"/>
  <c r="A13" i="1"/>
  <c r="C18" i="1"/>
  <c r="A12" i="1"/>
  <c r="A9" i="1"/>
  <c r="A8" i="1"/>
  <c r="A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tc={F76007F9-F9C4-48E2-8DEB-9E367D443917}</author>
  </authors>
  <commentList>
    <comment ref="A45" authorId="0" shapeId="0" xr:uid="{F76007F9-F9C4-48E2-8DEB-9E367D44391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 a preload to compress the o ring 7%</t>
      </text>
    </comment>
  </commentList>
</comments>
</file>

<file path=xl/sharedStrings.xml><?xml version="1.0" encoding="utf-8"?>
<sst xmlns="http://schemas.openxmlformats.org/spreadsheetml/2006/main" count="6722" uniqueCount="1448">
  <si>
    <t>100mm diameter objective lens</t>
  </si>
  <si>
    <t>mm^2</t>
  </si>
  <si>
    <t>Area on face of lens, adding 10% for safety</t>
  </si>
  <si>
    <r>
      <t>1366 W/m</t>
    </r>
    <r>
      <rPr>
        <sz val="7.5"/>
        <color rgb="FF2E2E2E"/>
        <rFont val="Arial"/>
        <family val="2"/>
      </rPr>
      <t>2</t>
    </r>
  </si>
  <si>
    <t>NASA - SOLAR IRRADIANCE</t>
  </si>
  <si>
    <t>m^2</t>
  </si>
  <si>
    <t>Area converter to multiply by irradiance</t>
  </si>
  <si>
    <t>Watts</t>
  </si>
  <si>
    <t>mm</t>
  </si>
  <si>
    <t>diameter of beam hitting filters</t>
  </si>
  <si>
    <t>area of beam</t>
  </si>
  <si>
    <t>Heat rejection filter</t>
  </si>
  <si>
    <t>650nm CWL, 50mm Dia. Hard Coated OD 4.0 50nm Bandpass Filter (edmundoptics.com)</t>
  </si>
  <si>
    <t>thuill_astme590_lambda.png (1280×640) (nasa.gov)</t>
  </si>
  <si>
    <t>nm width</t>
  </si>
  <si>
    <t>using 1000 W/m^2/um to be safe</t>
  </si>
  <si>
    <t>transmission of th 50 nm width</t>
  </si>
  <si>
    <t>1 micron = 1000 nanometer</t>
  </si>
  <si>
    <t>effectively, the filter allows 1 W/m^2/nm</t>
  </si>
  <si>
    <t>heat rejection lets how many Watts through?</t>
  </si>
  <si>
    <t>heat rejection absorbs?</t>
  </si>
  <si>
    <t>prefilter absorbs</t>
  </si>
  <si>
    <t>range of prefilter &lt;1 nm</t>
  </si>
  <si>
    <t>approximately calculating Wattage</t>
  </si>
  <si>
    <t>Watts allowed through</t>
  </si>
  <si>
    <t>Lyot window Wattage estimate we will use 0.1 W just to be safe</t>
  </si>
  <si>
    <t>kW = (WT x Cp x Δ T)/3412 x h</t>
  </si>
  <si>
    <t>Where:</t>
  </si>
  <si>
    <t>kW = your kilowatt requirement</t>
  </si>
  <si>
    <t>WT= the weight of the material to be heated, in lbs.</t>
  </si>
  <si>
    <t>Cp = the specific heat of the material to be heated, in BTU/lb°F</t>
  </si>
  <si>
    <t>Δ T = Temperature Rise, in °F</t>
  </si>
  <si>
    <t>3412 = Conversion Factor, BTU/kWh</t>
  </si>
  <si>
    <t>h = how long it should take to reach the temperature set point, in hours</t>
  </si>
  <si>
    <t>Δ T</t>
  </si>
  <si>
    <t>WT</t>
  </si>
  <si>
    <t>Cp</t>
  </si>
  <si>
    <t>factor</t>
  </si>
  <si>
    <t>h</t>
  </si>
  <si>
    <t>(3412 x h *kW)/(WT x Cp) =  Δ T)</t>
  </si>
  <si>
    <t>window</t>
  </si>
  <si>
    <t>polarizer</t>
  </si>
  <si>
    <t>quarter-waveplate</t>
  </si>
  <si>
    <t>crystal</t>
  </si>
  <si>
    <t>calcite</t>
  </si>
  <si>
    <t>half-waveplate</t>
  </si>
  <si>
    <t>index of material</t>
  </si>
  <si>
    <t>BK7</t>
  </si>
  <si>
    <t xml:space="preserve">index of OC 440 </t>
  </si>
  <si>
    <t>Estimates of Radiation vs Conduction vs Convection from heaters to the optics in the Lyot filter</t>
  </si>
  <si>
    <t>Radiation driving equation</t>
  </si>
  <si>
    <t>T2</t>
  </si>
  <si>
    <t>C</t>
  </si>
  <si>
    <t>T1</t>
  </si>
  <si>
    <t>starting from coldest</t>
  </si>
  <si>
    <t>ϵ1</t>
  </si>
  <si>
    <t>ϵ2</t>
  </si>
  <si>
    <t>σ</t>
  </si>
  <si>
    <t>Emissitivity of Common Materials (omega.co.uk)</t>
  </si>
  <si>
    <t>W/(m^2*K^4)</t>
  </si>
  <si>
    <t>K</t>
  </si>
  <si>
    <t>4 of the drawing's areas</t>
  </si>
  <si>
    <t>q rate</t>
  </si>
  <si>
    <t>Conduction driving equations</t>
  </si>
  <si>
    <t>total area</t>
  </si>
  <si>
    <t>W/(m*K)</t>
  </si>
  <si>
    <t>TC alum</t>
  </si>
  <si>
    <t>TC BK7</t>
  </si>
  <si>
    <t>TC 2216</t>
  </si>
  <si>
    <t>t of 2216</t>
  </si>
  <si>
    <t>m</t>
  </si>
  <si>
    <t>t of BK7</t>
  </si>
  <si>
    <t>t of Al</t>
  </si>
  <si>
    <t>exposed to all hot elements</t>
  </si>
  <si>
    <t>exposed optic to heater area</t>
  </si>
  <si>
    <t>all surfaces</t>
  </si>
  <si>
    <t>just optic to heater</t>
  </si>
  <si>
    <t>TC series</t>
  </si>
  <si>
    <t>total t</t>
  </si>
  <si>
    <t>Convection driving equations</t>
  </si>
  <si>
    <t>Air h</t>
  </si>
  <si>
    <t>W/(m^2 * K)</t>
  </si>
  <si>
    <t>q</t>
  </si>
  <si>
    <t>Convection Watts</t>
  </si>
  <si>
    <t>Conduction Watts</t>
  </si>
  <si>
    <t>Radiation Watts</t>
  </si>
  <si>
    <t>Heater Total Wattage Estimate</t>
  </si>
  <si>
    <t>Heater</t>
  </si>
  <si>
    <t>KSO 1 80W heater 30 C goal</t>
  </si>
  <si>
    <t>Goal Name</t>
  </si>
  <si>
    <t>Unit</t>
  </si>
  <si>
    <t>Value</t>
  </si>
  <si>
    <t>Averaged Value</t>
  </si>
  <si>
    <t>Minimum Value</t>
  </si>
  <si>
    <t>Maximum Value</t>
  </si>
  <si>
    <t>Progress [%]</t>
  </si>
  <si>
    <t>Use In Convergence</t>
  </si>
  <si>
    <t>Delta</t>
  </si>
  <si>
    <t>Criteria</t>
  </si>
  <si>
    <t>Front Optic Min Temp</t>
  </si>
  <si>
    <t>[°C]</t>
  </si>
  <si>
    <t>Yes</t>
  </si>
  <si>
    <t>Front Optic Avg Temp</t>
  </si>
  <si>
    <t>Front Optic Max Temp</t>
  </si>
  <si>
    <t>Mid Optic Min Temp</t>
  </si>
  <si>
    <t>Mid Optic Avg Temp</t>
  </si>
  <si>
    <t>Mid Optic Max Temp</t>
  </si>
  <si>
    <t>Rear Optic Min Temp</t>
  </si>
  <si>
    <t>Rear Optic Avg Temp</t>
  </si>
  <si>
    <t>Rear Optic Max Temp</t>
  </si>
  <si>
    <t>KSO 3 26 W heaters 30 C goal</t>
  </si>
  <si>
    <t>KSO 3 15 W heaters 30 C goal</t>
  </si>
  <si>
    <t>1 80 W Heater</t>
  </si>
  <si>
    <t>3 26 W Heaters</t>
  </si>
  <si>
    <t>3 15 W Heaters</t>
  </si>
  <si>
    <t>Min Min Temp</t>
  </si>
  <si>
    <t>Max Max Temp</t>
  </si>
  <si>
    <t>adhesive thickness to optic</t>
  </si>
  <si>
    <t>from AAC report, essentially reran with the KSO optic and overlaping chips, and 0-30 instead of 0-50</t>
  </si>
  <si>
    <t>inner ring inner dia</t>
  </si>
  <si>
    <t>inner ring outer dia</t>
  </si>
  <si>
    <t>Elastic Support</t>
  </si>
  <si>
    <t>(N/m) / (m^2)</t>
  </si>
  <si>
    <t>2216 ring</t>
  </si>
  <si>
    <t>N/m</t>
  </si>
  <si>
    <t>Rebuild Error</t>
  </si>
  <si>
    <t>Minimize</t>
  </si>
  <si>
    <t>Displacement1</t>
  </si>
  <si>
    <t xml:space="preserve"> N/mm^2</t>
  </si>
  <si>
    <t>Calcite YZ Shear</t>
  </si>
  <si>
    <t>Calcite XY Shear</t>
  </si>
  <si>
    <t>Calcite Y Normal</t>
  </si>
  <si>
    <t>Calcite X Normal</t>
  </si>
  <si>
    <t>Inner Ring Outer Dia</t>
  </si>
  <si>
    <t>Inner Ring Inner Dia</t>
  </si>
  <si>
    <t>Estimated</t>
  </si>
  <si>
    <t>Calculated</t>
  </si>
  <si>
    <t>Scenario 378</t>
  </si>
  <si>
    <t>Scenario 377</t>
  </si>
  <si>
    <t>Scenario 376</t>
  </si>
  <si>
    <t>Scenario 375</t>
  </si>
  <si>
    <t>Scenario 374</t>
  </si>
  <si>
    <t>Scenario 373</t>
  </si>
  <si>
    <t>Scenario 372</t>
  </si>
  <si>
    <t>Scenario 371</t>
  </si>
  <si>
    <t>Scenario 370</t>
  </si>
  <si>
    <t>Scenario 369</t>
  </si>
  <si>
    <t>Scenario 368</t>
  </si>
  <si>
    <t>Scenario 367</t>
  </si>
  <si>
    <t>Scenario 366</t>
  </si>
  <si>
    <t>Scenario 365</t>
  </si>
  <si>
    <t>Scenario 364</t>
  </si>
  <si>
    <t>Scenario 363</t>
  </si>
  <si>
    <t>Scenario 362</t>
  </si>
  <si>
    <t>Scenario 361</t>
  </si>
  <si>
    <t>Scenario 360</t>
  </si>
  <si>
    <t>Scenario 359</t>
  </si>
  <si>
    <t>Scenario 358</t>
  </si>
  <si>
    <t>Scenario 357</t>
  </si>
  <si>
    <t>Scenario 356</t>
  </si>
  <si>
    <t>Scenario 355</t>
  </si>
  <si>
    <t>Scenario 354</t>
  </si>
  <si>
    <t>Scenario 353</t>
  </si>
  <si>
    <t>Scenario 352</t>
  </si>
  <si>
    <t>Scenario 351</t>
  </si>
  <si>
    <t>Scenario 350</t>
  </si>
  <si>
    <t>Scenario 349</t>
  </si>
  <si>
    <t>Scenario 348</t>
  </si>
  <si>
    <t>Scenario 347</t>
  </si>
  <si>
    <t>Scenario 346</t>
  </si>
  <si>
    <t>Scenario 345</t>
  </si>
  <si>
    <t>Scenario 344</t>
  </si>
  <si>
    <t>Scenario 343</t>
  </si>
  <si>
    <t>Scenario 342</t>
  </si>
  <si>
    <t>Scenario 341</t>
  </si>
  <si>
    <t>Scenario 340</t>
  </si>
  <si>
    <t>Scenario 339</t>
  </si>
  <si>
    <t>Scenario 338</t>
  </si>
  <si>
    <t>Scenario 337</t>
  </si>
  <si>
    <t>Scenario 336</t>
  </si>
  <si>
    <t>Scenario 335</t>
  </si>
  <si>
    <t>Scenario 334</t>
  </si>
  <si>
    <t>Scenario 333</t>
  </si>
  <si>
    <t>Scenario 332</t>
  </si>
  <si>
    <t>Scenario 331</t>
  </si>
  <si>
    <t>Scenario 330</t>
  </si>
  <si>
    <t>Scenario 329</t>
  </si>
  <si>
    <t>Scenario 328</t>
  </si>
  <si>
    <t>Scenario 327</t>
  </si>
  <si>
    <t>Scenario 326</t>
  </si>
  <si>
    <t>Scenario 325</t>
  </si>
  <si>
    <t>Scenario 324</t>
  </si>
  <si>
    <t>Scenario 323</t>
  </si>
  <si>
    <t>Scenario 322</t>
  </si>
  <si>
    <t>Scenario 321</t>
  </si>
  <si>
    <t>Scenario 320</t>
  </si>
  <si>
    <t>Scenario 319</t>
  </si>
  <si>
    <t>Scenario 318</t>
  </si>
  <si>
    <t>Scenario 317</t>
  </si>
  <si>
    <t>Scenario 316</t>
  </si>
  <si>
    <t>Scenario 315</t>
  </si>
  <si>
    <t>Scenario 314</t>
  </si>
  <si>
    <t>Scenario 313</t>
  </si>
  <si>
    <t>Scenario 312</t>
  </si>
  <si>
    <t>Scenario 311</t>
  </si>
  <si>
    <t>Scenario 310</t>
  </si>
  <si>
    <t>Scenario 309</t>
  </si>
  <si>
    <t>Scenario 308</t>
  </si>
  <si>
    <t>Scenario 307</t>
  </si>
  <si>
    <t>Scenario 306</t>
  </si>
  <si>
    <t>Scenario 305</t>
  </si>
  <si>
    <t>Scenario 304</t>
  </si>
  <si>
    <t>Scenario 303</t>
  </si>
  <si>
    <t>Scenario 302</t>
  </si>
  <si>
    <t>Scenario 301</t>
  </si>
  <si>
    <t>Scenario 300</t>
  </si>
  <si>
    <t>Scenario 299</t>
  </si>
  <si>
    <t>Scenario 298</t>
  </si>
  <si>
    <t>Scenario 297</t>
  </si>
  <si>
    <t>Scenario 296</t>
  </si>
  <si>
    <t>Scenario 295</t>
  </si>
  <si>
    <t>Scenario 294</t>
  </si>
  <si>
    <t>Scenario 293</t>
  </si>
  <si>
    <t>Scenario 292</t>
  </si>
  <si>
    <t>Scenario 291</t>
  </si>
  <si>
    <t>Scenario 290</t>
  </si>
  <si>
    <t>Scenario 289</t>
  </si>
  <si>
    <t>Scenario 288</t>
  </si>
  <si>
    <t>Scenario 287</t>
  </si>
  <si>
    <t>Scenario 286</t>
  </si>
  <si>
    <t>Scenario 285</t>
  </si>
  <si>
    <t>Scenario 284</t>
  </si>
  <si>
    <t>Scenario 283</t>
  </si>
  <si>
    <t>Scenario 282</t>
  </si>
  <si>
    <t>Scenario 281</t>
  </si>
  <si>
    <t>Scenario 280</t>
  </si>
  <si>
    <t>Scenario 279</t>
  </si>
  <si>
    <t>Scenario 278</t>
  </si>
  <si>
    <t>Scenario 277</t>
  </si>
  <si>
    <t>Scenario 276</t>
  </si>
  <si>
    <t>Scenario 275</t>
  </si>
  <si>
    <t>Scenario 274</t>
  </si>
  <si>
    <t>Scenario 273</t>
  </si>
  <si>
    <t>Scenario 272</t>
  </si>
  <si>
    <t>Scenario 271</t>
  </si>
  <si>
    <t>Scenario 270</t>
  </si>
  <si>
    <t>Scenario 269</t>
  </si>
  <si>
    <t>Scenario 268</t>
  </si>
  <si>
    <t>Scenario 267</t>
  </si>
  <si>
    <t>Scenario 266</t>
  </si>
  <si>
    <t>Scenario 265</t>
  </si>
  <si>
    <t>Scenario 264</t>
  </si>
  <si>
    <t>Scenario 263</t>
  </si>
  <si>
    <t>Scenario 262</t>
  </si>
  <si>
    <t>Scenario 261</t>
  </si>
  <si>
    <t>Scenario 260</t>
  </si>
  <si>
    <t>Scenario 259</t>
  </si>
  <si>
    <t>Scenario 258</t>
  </si>
  <si>
    <t>Scenario 257</t>
  </si>
  <si>
    <t>Scenario 256</t>
  </si>
  <si>
    <t>Scenario 255</t>
  </si>
  <si>
    <t>Scenario 254</t>
  </si>
  <si>
    <t>Scenario 253</t>
  </si>
  <si>
    <t>Scenario 252</t>
  </si>
  <si>
    <t>Scenario 251</t>
  </si>
  <si>
    <t>Scenario 250</t>
  </si>
  <si>
    <t>Scenario 249</t>
  </si>
  <si>
    <t>Scenario 248</t>
  </si>
  <si>
    <t>Scenario 247</t>
  </si>
  <si>
    <t>Scenario 246</t>
  </si>
  <si>
    <t>Scenario 245</t>
  </si>
  <si>
    <t>Scenario 244</t>
  </si>
  <si>
    <t>Scenario 243</t>
  </si>
  <si>
    <t>Scenario 242</t>
  </si>
  <si>
    <t>Scenario 241</t>
  </si>
  <si>
    <t>Scenario 240</t>
  </si>
  <si>
    <t>Scenario 239</t>
  </si>
  <si>
    <t>Scenario 238</t>
  </si>
  <si>
    <t>Scenario 237</t>
  </si>
  <si>
    <t>Scenario 236</t>
  </si>
  <si>
    <t>Scenario 235</t>
  </si>
  <si>
    <t>Scenario 234</t>
  </si>
  <si>
    <t>Scenario 233</t>
  </si>
  <si>
    <t>Scenario 232</t>
  </si>
  <si>
    <t>Scenario 231</t>
  </si>
  <si>
    <t>Scenario 230</t>
  </si>
  <si>
    <t>Scenario 229</t>
  </si>
  <si>
    <t>Scenario 228</t>
  </si>
  <si>
    <t>Scenario 227</t>
  </si>
  <si>
    <t>Scenario 226</t>
  </si>
  <si>
    <t>Scenario 225</t>
  </si>
  <si>
    <t>Scenario 224</t>
  </si>
  <si>
    <t>Scenario 223</t>
  </si>
  <si>
    <t>Scenario 222</t>
  </si>
  <si>
    <t>Scenario 221</t>
  </si>
  <si>
    <t>Scenario 220</t>
  </si>
  <si>
    <t>Scenario 219</t>
  </si>
  <si>
    <t>Scenario 218</t>
  </si>
  <si>
    <t>Scenario 217</t>
  </si>
  <si>
    <t>Scenario 216</t>
  </si>
  <si>
    <t>Scenario 215</t>
  </si>
  <si>
    <t>Scenario 214</t>
  </si>
  <si>
    <t>Scenario 213</t>
  </si>
  <si>
    <t>Scenario 212</t>
  </si>
  <si>
    <t>Scenario 211</t>
  </si>
  <si>
    <t>Scenario 210</t>
  </si>
  <si>
    <t>Scenario 209</t>
  </si>
  <si>
    <t>Scenario 208</t>
  </si>
  <si>
    <t>Scenario 207</t>
  </si>
  <si>
    <t>Scenario 206</t>
  </si>
  <si>
    <t>Scenario 205</t>
  </si>
  <si>
    <t>Scenario 204</t>
  </si>
  <si>
    <t>Scenario 203</t>
  </si>
  <si>
    <t>Scenario 202</t>
  </si>
  <si>
    <t>Scenario 201</t>
  </si>
  <si>
    <t>Scenario 200</t>
  </si>
  <si>
    <t>Scenario 199</t>
  </si>
  <si>
    <t>Scenario 198</t>
  </si>
  <si>
    <t>Scenario 197</t>
  </si>
  <si>
    <t>Scenario 196</t>
  </si>
  <si>
    <t>Scenario 195</t>
  </si>
  <si>
    <t>Scenario 194</t>
  </si>
  <si>
    <t>Scenario 193</t>
  </si>
  <si>
    <t>Scenario 192</t>
  </si>
  <si>
    <t>Scenario 191</t>
  </si>
  <si>
    <t>Scenario 190</t>
  </si>
  <si>
    <t>Scenario 189</t>
  </si>
  <si>
    <t>Scenario 188</t>
  </si>
  <si>
    <t>Scenario 187</t>
  </si>
  <si>
    <t>Scenario 186</t>
  </si>
  <si>
    <t>Scenario 185</t>
  </si>
  <si>
    <t>Scenario 184</t>
  </si>
  <si>
    <t>Scenario 183</t>
  </si>
  <si>
    <t>Scenario 182</t>
  </si>
  <si>
    <t>Scenario 181</t>
  </si>
  <si>
    <t>Scenario 180</t>
  </si>
  <si>
    <t>Scenario 179</t>
  </si>
  <si>
    <t>Scenario 178</t>
  </si>
  <si>
    <t>Scenario 177</t>
  </si>
  <si>
    <t>Scenario 176</t>
  </si>
  <si>
    <t>Scenario 175</t>
  </si>
  <si>
    <t>Scenario 174</t>
  </si>
  <si>
    <t>Scenario 173</t>
  </si>
  <si>
    <t>Scenario 172</t>
  </si>
  <si>
    <t>Scenario 171</t>
  </si>
  <si>
    <t>Scenario 170</t>
  </si>
  <si>
    <t>Scenario 169</t>
  </si>
  <si>
    <t>Scenario 168</t>
  </si>
  <si>
    <t>Scenario 167</t>
  </si>
  <si>
    <t>Scenario 166</t>
  </si>
  <si>
    <t>Scenario 165</t>
  </si>
  <si>
    <t>Scenario 164</t>
  </si>
  <si>
    <t>Scenario 163</t>
  </si>
  <si>
    <t>Scenario 162</t>
  </si>
  <si>
    <t>Scenario 161</t>
  </si>
  <si>
    <t>Scenario 160</t>
  </si>
  <si>
    <t>Scenario 159</t>
  </si>
  <si>
    <t>Scenario 158</t>
  </si>
  <si>
    <t>Scenario 157</t>
  </si>
  <si>
    <t>Scenario 156</t>
  </si>
  <si>
    <t>Scenario 155</t>
  </si>
  <si>
    <t>Scenario 154</t>
  </si>
  <si>
    <t>Scenario 153</t>
  </si>
  <si>
    <t>Scenario 152</t>
  </si>
  <si>
    <t>Scenario 151</t>
  </si>
  <si>
    <t>Scenario 150</t>
  </si>
  <si>
    <t>Scenario 149</t>
  </si>
  <si>
    <t>Scenario 148</t>
  </si>
  <si>
    <t>Scenario 147</t>
  </si>
  <si>
    <t>Scenario 146</t>
  </si>
  <si>
    <t>Scenario 145</t>
  </si>
  <si>
    <t>Scenario 144</t>
  </si>
  <si>
    <t>Scenario 143</t>
  </si>
  <si>
    <t>Scenario 142</t>
  </si>
  <si>
    <t>Scenario 141</t>
  </si>
  <si>
    <t>Scenario 140</t>
  </si>
  <si>
    <t>Scenario 139</t>
  </si>
  <si>
    <t>Scenario 138</t>
  </si>
  <si>
    <t>Scenario 137</t>
  </si>
  <si>
    <t>Scenario 136</t>
  </si>
  <si>
    <t>Scenario 135</t>
  </si>
  <si>
    <t>Scenario 134</t>
  </si>
  <si>
    <t>Scenario 133</t>
  </si>
  <si>
    <t>Scenario 132</t>
  </si>
  <si>
    <t>Scenario 131</t>
  </si>
  <si>
    <t>Scenario 130</t>
  </si>
  <si>
    <t>Scenario 129</t>
  </si>
  <si>
    <t>Scenario 128</t>
  </si>
  <si>
    <t>Scenario 127</t>
  </si>
  <si>
    <t>Scenario 126</t>
  </si>
  <si>
    <t>Scenario 125</t>
  </si>
  <si>
    <t>Scenario 124</t>
  </si>
  <si>
    <t>Scenario 123</t>
  </si>
  <si>
    <t>Scenario 122</t>
  </si>
  <si>
    <t>Scenario 121</t>
  </si>
  <si>
    <t>Scenario 120</t>
  </si>
  <si>
    <t>Scenario 119</t>
  </si>
  <si>
    <t>Scenario 118</t>
  </si>
  <si>
    <t>Scenario 117</t>
  </si>
  <si>
    <t>Scenario 116</t>
  </si>
  <si>
    <t>Scenario 115</t>
  </si>
  <si>
    <t>Scenario 114</t>
  </si>
  <si>
    <t>Scenario 113</t>
  </si>
  <si>
    <t>Scenario 112</t>
  </si>
  <si>
    <t>Scenario 111</t>
  </si>
  <si>
    <t>Scenario 110</t>
  </si>
  <si>
    <t>Scenario 109</t>
  </si>
  <si>
    <t>Scenario 108</t>
  </si>
  <si>
    <t>Scenario 107</t>
  </si>
  <si>
    <t>Scenario 106</t>
  </si>
  <si>
    <t>Scenario 105</t>
  </si>
  <si>
    <t>Scenario 104</t>
  </si>
  <si>
    <t>Scenario 103</t>
  </si>
  <si>
    <t>Scenario 102</t>
  </si>
  <si>
    <t>Scenario 101</t>
  </si>
  <si>
    <t>Scenario 100</t>
  </si>
  <si>
    <t>Scenario 99</t>
  </si>
  <si>
    <t>Scenario 98</t>
  </si>
  <si>
    <t>Scenario 97</t>
  </si>
  <si>
    <t>Scenario 96</t>
  </si>
  <si>
    <t>Scenario 95</t>
  </si>
  <si>
    <t>Scenario 94</t>
  </si>
  <si>
    <t>Scenario 93</t>
  </si>
  <si>
    <t>Scenario 92</t>
  </si>
  <si>
    <t>Scenario 91</t>
  </si>
  <si>
    <t>Scenario 90</t>
  </si>
  <si>
    <t>Scenario 89</t>
  </si>
  <si>
    <t>Scenario 88</t>
  </si>
  <si>
    <t>Scenario 87</t>
  </si>
  <si>
    <t>Scenario 86</t>
  </si>
  <si>
    <t>Scenario 85</t>
  </si>
  <si>
    <t>Scenario 84</t>
  </si>
  <si>
    <t>Scenario 83</t>
  </si>
  <si>
    <t>Scenario 82</t>
  </si>
  <si>
    <t>Scenario 81</t>
  </si>
  <si>
    <t>Scenario 80</t>
  </si>
  <si>
    <t>Scenario 79</t>
  </si>
  <si>
    <t>Scenario 78</t>
  </si>
  <si>
    <t>Scenario 77</t>
  </si>
  <si>
    <t>Scenario 76</t>
  </si>
  <si>
    <t>Scenario 75</t>
  </si>
  <si>
    <t>Scenario 74</t>
  </si>
  <si>
    <t>Scenario 73</t>
  </si>
  <si>
    <t>Scenario 72</t>
  </si>
  <si>
    <t>Scenario 71</t>
  </si>
  <si>
    <t>Scenario 70</t>
  </si>
  <si>
    <t>Scenario 69</t>
  </si>
  <si>
    <t>Scenario 68</t>
  </si>
  <si>
    <t>Scenario 67</t>
  </si>
  <si>
    <t>Scenario 66</t>
  </si>
  <si>
    <t>Scenario 65</t>
  </si>
  <si>
    <t>Scenario 64</t>
  </si>
  <si>
    <t>Scenario 63</t>
  </si>
  <si>
    <t>Scenario 62</t>
  </si>
  <si>
    <t>Scenario 61</t>
  </si>
  <si>
    <t>Scenario 60</t>
  </si>
  <si>
    <t>Scenario 59</t>
  </si>
  <si>
    <t>Scenario 58</t>
  </si>
  <si>
    <t>Scenario 57</t>
  </si>
  <si>
    <t>Scenario 56</t>
  </si>
  <si>
    <t>Scenario 55</t>
  </si>
  <si>
    <t>Scenario 54</t>
  </si>
  <si>
    <t>Scenario 53</t>
  </si>
  <si>
    <t>Scenario 52</t>
  </si>
  <si>
    <t>Scenario 51</t>
  </si>
  <si>
    <t>Scenario 50</t>
  </si>
  <si>
    <t>Scenario 49</t>
  </si>
  <si>
    <t>Scenario 48</t>
  </si>
  <si>
    <t>Scenario 47</t>
  </si>
  <si>
    <t>Scenario 46</t>
  </si>
  <si>
    <t>Scenario 45</t>
  </si>
  <si>
    <t>Scenario 44</t>
  </si>
  <si>
    <t>Scenario 43</t>
  </si>
  <si>
    <t>Scenario 42</t>
  </si>
  <si>
    <t>Scenario 41</t>
  </si>
  <si>
    <t>Scenario 40</t>
  </si>
  <si>
    <t>Scenario 39</t>
  </si>
  <si>
    <t>Scenario 38</t>
  </si>
  <si>
    <t>Scenario 37</t>
  </si>
  <si>
    <t>Scenario 36</t>
  </si>
  <si>
    <t>Scenario 35</t>
  </si>
  <si>
    <t>Scenario 34</t>
  </si>
  <si>
    <t>Scenario 33</t>
  </si>
  <si>
    <t>Scenario 32</t>
  </si>
  <si>
    <t>Scenario 31</t>
  </si>
  <si>
    <t>Scenario 30</t>
  </si>
  <si>
    <t>Scenario 29</t>
  </si>
  <si>
    <t>Scenario 28</t>
  </si>
  <si>
    <t>Scenario 27</t>
  </si>
  <si>
    <t>Scenario 26</t>
  </si>
  <si>
    <t>Scenario 25</t>
  </si>
  <si>
    <t>Scenario 24</t>
  </si>
  <si>
    <t>Scenario 23</t>
  </si>
  <si>
    <t>Scenario 22</t>
  </si>
  <si>
    <t>Scenario 21</t>
  </si>
  <si>
    <t>Scenario 20</t>
  </si>
  <si>
    <t>Scenario 19</t>
  </si>
  <si>
    <t>Scenario 18</t>
  </si>
  <si>
    <t>Scenario 17</t>
  </si>
  <si>
    <t>Scenario 16</t>
  </si>
  <si>
    <t>Scenario 15</t>
  </si>
  <si>
    <t>Scenario 14</t>
  </si>
  <si>
    <t>Scenario 13</t>
  </si>
  <si>
    <t>Scenario 12</t>
  </si>
  <si>
    <t>Scenario 11</t>
  </si>
  <si>
    <t>Scenario 10</t>
  </si>
  <si>
    <t>Scenario 9</t>
  </si>
  <si>
    <t>Scenario 8</t>
  </si>
  <si>
    <t>Scenario 7</t>
  </si>
  <si>
    <t>Scenario 6</t>
  </si>
  <si>
    <t>Scenario 5</t>
  </si>
  <si>
    <t>Scenario 4</t>
  </si>
  <si>
    <t>Scenario 3</t>
  </si>
  <si>
    <t>Scenario 2</t>
  </si>
  <si>
    <t>Scenario 1</t>
  </si>
  <si>
    <t>Optimal Value</t>
  </si>
  <si>
    <t>Initial Value</t>
  </si>
  <si>
    <t>Format</t>
  </si>
  <si>
    <t>Parameter Constraint or Goal</t>
  </si>
  <si>
    <t>Scenarios/Iterations:</t>
  </si>
  <si>
    <t>Design Study 1</t>
  </si>
  <si>
    <t>N/mm^2</t>
  </si>
  <si>
    <t>Simulation 0 to 50 C fails.</t>
  </si>
  <si>
    <t>Calcite Z Disp</t>
  </si>
  <si>
    <t xml:space="preserve"> psi</t>
  </si>
  <si>
    <t>Adhesive Patch D</t>
  </si>
  <si>
    <t>Scenario 1134</t>
  </si>
  <si>
    <t>Scenario 1133</t>
  </si>
  <si>
    <t>Scenario 1132</t>
  </si>
  <si>
    <t>Scenario 1131</t>
  </si>
  <si>
    <t>Scenario 1130</t>
  </si>
  <si>
    <t>Scenario 1129</t>
  </si>
  <si>
    <t>Scenario 1128</t>
  </si>
  <si>
    <t>Scenario 1127</t>
  </si>
  <si>
    <t>Scenario 1126</t>
  </si>
  <si>
    <t>Scenario 1125</t>
  </si>
  <si>
    <t>Scenario 1124</t>
  </si>
  <si>
    <t>Scenario 1123</t>
  </si>
  <si>
    <t>Scenario 1122</t>
  </si>
  <si>
    <t>Scenario 1121</t>
  </si>
  <si>
    <t>Scenario 1120</t>
  </si>
  <si>
    <t>Scenario 1119</t>
  </si>
  <si>
    <t>Scenario 1118</t>
  </si>
  <si>
    <t>Scenario 1117</t>
  </si>
  <si>
    <t>Scenario 1116</t>
  </si>
  <si>
    <t>Scenario 1115</t>
  </si>
  <si>
    <t>Scenario 1114</t>
  </si>
  <si>
    <t>Scenario 1113</t>
  </si>
  <si>
    <t>Scenario 1112</t>
  </si>
  <si>
    <t>Scenario 1111</t>
  </si>
  <si>
    <t>Scenario 1110</t>
  </si>
  <si>
    <t>Scenario 1109</t>
  </si>
  <si>
    <t>Scenario 1108</t>
  </si>
  <si>
    <t>Scenario 1107</t>
  </si>
  <si>
    <t>Scenario 1106</t>
  </si>
  <si>
    <t>Scenario 1105</t>
  </si>
  <si>
    <t>Scenario 1104</t>
  </si>
  <si>
    <t>Scenario 1103</t>
  </si>
  <si>
    <t>Scenario 1102</t>
  </si>
  <si>
    <t>Scenario 1101</t>
  </si>
  <si>
    <t>Scenario 1100</t>
  </si>
  <si>
    <t>Scenario 1099</t>
  </si>
  <si>
    <t>Scenario 1098</t>
  </si>
  <si>
    <t>Scenario 1097</t>
  </si>
  <si>
    <t>Scenario 1096</t>
  </si>
  <si>
    <t>Scenario 1095</t>
  </si>
  <si>
    <t>Scenario 1094</t>
  </si>
  <si>
    <t>Scenario 1093</t>
  </si>
  <si>
    <t>Scenario 1092</t>
  </si>
  <si>
    <t>Scenario 1091</t>
  </si>
  <si>
    <t>Scenario 1090</t>
  </si>
  <si>
    <t>Scenario 1089</t>
  </si>
  <si>
    <t>Scenario 1088</t>
  </si>
  <si>
    <t>Scenario 1087</t>
  </si>
  <si>
    <t>Scenario 1086</t>
  </si>
  <si>
    <t>Scenario 1085</t>
  </si>
  <si>
    <t>Scenario 1084</t>
  </si>
  <si>
    <t>Scenario 1083</t>
  </si>
  <si>
    <t>Scenario 1082</t>
  </si>
  <si>
    <t>Scenario 1081</t>
  </si>
  <si>
    <t>Scenario 1080</t>
  </si>
  <si>
    <t>Scenario 1079</t>
  </si>
  <si>
    <t>Scenario 1078</t>
  </si>
  <si>
    <t>Scenario 1077</t>
  </si>
  <si>
    <t>Scenario 1076</t>
  </si>
  <si>
    <t>Scenario 1072</t>
  </si>
  <si>
    <t>Scenario 1071</t>
  </si>
  <si>
    <t>Scenario 1070</t>
  </si>
  <si>
    <t>Scenario 1069</t>
  </si>
  <si>
    <t>Scenario 1068</t>
  </si>
  <si>
    <t>Scenario 1067</t>
  </si>
  <si>
    <t>Scenario 1066</t>
  </si>
  <si>
    <t>Scenario 1065</t>
  </si>
  <si>
    <t>Scenario 1064</t>
  </si>
  <si>
    <t>Scenario 1062</t>
  </si>
  <si>
    <t>Scenario 1061</t>
  </si>
  <si>
    <t>Scenario 1060</t>
  </si>
  <si>
    <t>Scenario 1059</t>
  </si>
  <si>
    <t>Scenario 1058</t>
  </si>
  <si>
    <t>Scenario 1057</t>
  </si>
  <si>
    <t>Scenario 1056</t>
  </si>
  <si>
    <t>Scenario 1055</t>
  </si>
  <si>
    <t>Scenario 1054</t>
  </si>
  <si>
    <t>Scenario 1053</t>
  </si>
  <si>
    <t>Scenario 1052</t>
  </si>
  <si>
    <t>Scenario 1051</t>
  </si>
  <si>
    <t>Scenario 1050</t>
  </si>
  <si>
    <t>Scenario 1049</t>
  </si>
  <si>
    <t>Scenario 1048</t>
  </si>
  <si>
    <t>Scenario 1047</t>
  </si>
  <si>
    <t>Scenario 1046</t>
  </si>
  <si>
    <t>Scenario 1045</t>
  </si>
  <si>
    <t>Scenario 1044</t>
  </si>
  <si>
    <t>Scenario 1043</t>
  </si>
  <si>
    <t>Scenario 1042</t>
  </si>
  <si>
    <t>Scenario 1041</t>
  </si>
  <si>
    <t>Scenario 1040</t>
  </si>
  <si>
    <t>Scenario 1039</t>
  </si>
  <si>
    <t>Scenario 1038</t>
  </si>
  <si>
    <t>Scenario 1037</t>
  </si>
  <si>
    <t>Scenario 1036</t>
  </si>
  <si>
    <t>Scenario 1035</t>
  </si>
  <si>
    <t>Scenario 1034</t>
  </si>
  <si>
    <t>Scenario 1033</t>
  </si>
  <si>
    <t>Scenario 1032</t>
  </si>
  <si>
    <t>Scenario 1031</t>
  </si>
  <si>
    <t>Scenario 1030</t>
  </si>
  <si>
    <t>Scenario 1029</t>
  </si>
  <si>
    <t>Scenario 1028</t>
  </si>
  <si>
    <t>Scenario 1027</t>
  </si>
  <si>
    <t>Scenario 1026</t>
  </si>
  <si>
    <t>Scenario 1025</t>
  </si>
  <si>
    <t>Scenario 1024</t>
  </si>
  <si>
    <t>Scenario 1023</t>
  </si>
  <si>
    <t>Scenario 1022</t>
  </si>
  <si>
    <t>Scenario 1021</t>
  </si>
  <si>
    <t>Scenario 1020</t>
  </si>
  <si>
    <t>Scenario 1019</t>
  </si>
  <si>
    <t>Scenario 1018</t>
  </si>
  <si>
    <t>Scenario 1017</t>
  </si>
  <si>
    <t>Scenario 1016</t>
  </si>
  <si>
    <t>Scenario 1015</t>
  </si>
  <si>
    <t>Scenario 1014</t>
  </si>
  <si>
    <t>Scenario 1013</t>
  </si>
  <si>
    <t>Scenario 1012</t>
  </si>
  <si>
    <t>Scenario 1011</t>
  </si>
  <si>
    <t>Scenario 1010</t>
  </si>
  <si>
    <t>Scenario 1009</t>
  </si>
  <si>
    <t>Scenario 1008</t>
  </si>
  <si>
    <t>Scenario 1007</t>
  </si>
  <si>
    <t>Scenario 1006</t>
  </si>
  <si>
    <t>Scenario 1005</t>
  </si>
  <si>
    <t>Scenario 1004</t>
  </si>
  <si>
    <t>Scenario 1003</t>
  </si>
  <si>
    <t>Scenario 1002</t>
  </si>
  <si>
    <t>Scenario 1001</t>
  </si>
  <si>
    <t>Scenario 1000</t>
  </si>
  <si>
    <t>Scenario 999</t>
  </si>
  <si>
    <t>Scenario 998</t>
  </si>
  <si>
    <t>Scenario 997</t>
  </si>
  <si>
    <t>Scenario 996</t>
  </si>
  <si>
    <t>Scenario 995</t>
  </si>
  <si>
    <t>Scenario 994</t>
  </si>
  <si>
    <t>Scenario 993</t>
  </si>
  <si>
    <t>Scenario 992</t>
  </si>
  <si>
    <t>Scenario 991</t>
  </si>
  <si>
    <t>Scenario 990</t>
  </si>
  <si>
    <t>Scenario 989</t>
  </si>
  <si>
    <t>Scenario 988</t>
  </si>
  <si>
    <t>Scenario 987</t>
  </si>
  <si>
    <t>Scenario 986</t>
  </si>
  <si>
    <t>Scenario 985</t>
  </si>
  <si>
    <t>Scenario 984</t>
  </si>
  <si>
    <t>Scenario 983</t>
  </si>
  <si>
    <t>Scenario 982</t>
  </si>
  <si>
    <t>Scenario 981</t>
  </si>
  <si>
    <t>Scenario 980</t>
  </si>
  <si>
    <t>Scenario 979</t>
  </si>
  <si>
    <t>Scenario 978</t>
  </si>
  <si>
    <t>Scenario 977</t>
  </si>
  <si>
    <t>Scenario 976</t>
  </si>
  <si>
    <t>Scenario 975</t>
  </si>
  <si>
    <t>Scenario 974</t>
  </si>
  <si>
    <t>Scenario 973</t>
  </si>
  <si>
    <t>Scenario 972</t>
  </si>
  <si>
    <t>Scenario 971</t>
  </si>
  <si>
    <t>Scenario 970</t>
  </si>
  <si>
    <t>Scenario 969</t>
  </si>
  <si>
    <t>Scenario 968</t>
  </si>
  <si>
    <t>Scenario 967</t>
  </si>
  <si>
    <t>Scenario 966</t>
  </si>
  <si>
    <t>Scenario 965</t>
  </si>
  <si>
    <t>Scenario 964</t>
  </si>
  <si>
    <t>Scenario 963</t>
  </si>
  <si>
    <t>Scenario 962</t>
  </si>
  <si>
    <t>Scenario 961</t>
  </si>
  <si>
    <t>Scenario 960</t>
  </si>
  <si>
    <t>Scenario 959</t>
  </si>
  <si>
    <t>Scenario 958</t>
  </si>
  <si>
    <t>Scenario 957</t>
  </si>
  <si>
    <t>Scenario 956</t>
  </si>
  <si>
    <t>Scenario 955</t>
  </si>
  <si>
    <t>Scenario 954</t>
  </si>
  <si>
    <t>Scenario 953</t>
  </si>
  <si>
    <t>Scenario 952</t>
  </si>
  <si>
    <t>Scenario 951</t>
  </si>
  <si>
    <t>Scenario 950</t>
  </si>
  <si>
    <t>Scenario 949</t>
  </si>
  <si>
    <t>Scenario 948</t>
  </si>
  <si>
    <t>Scenario 947</t>
  </si>
  <si>
    <t>Scenario 946</t>
  </si>
  <si>
    <t>Scenario 945</t>
  </si>
  <si>
    <t>Scenario 944</t>
  </si>
  <si>
    <t>Scenario 943</t>
  </si>
  <si>
    <t>Scenario 942</t>
  </si>
  <si>
    <t>Scenario 941</t>
  </si>
  <si>
    <t>Scenario 940</t>
  </si>
  <si>
    <t>Scenario 939</t>
  </si>
  <si>
    <t>Scenario 938</t>
  </si>
  <si>
    <t>Scenario 937</t>
  </si>
  <si>
    <t>Scenario 936</t>
  </si>
  <si>
    <t>Scenario 935</t>
  </si>
  <si>
    <t>Scenario 934</t>
  </si>
  <si>
    <t>Scenario 933</t>
  </si>
  <si>
    <t>Scenario 932</t>
  </si>
  <si>
    <t>Scenario 931</t>
  </si>
  <si>
    <t>Scenario 930</t>
  </si>
  <si>
    <t>Scenario 929</t>
  </si>
  <si>
    <t>Scenario 928</t>
  </si>
  <si>
    <t>Scenario 927</t>
  </si>
  <si>
    <t>Scenario 926</t>
  </si>
  <si>
    <t>Scenario 925</t>
  </si>
  <si>
    <t>Scenario 924</t>
  </si>
  <si>
    <t>Scenario 923</t>
  </si>
  <si>
    <t>Scenario 922</t>
  </si>
  <si>
    <t>Scenario 921</t>
  </si>
  <si>
    <t>Scenario 920</t>
  </si>
  <si>
    <t>Scenario 919</t>
  </si>
  <si>
    <t>Scenario 918</t>
  </si>
  <si>
    <t>Scenario 917</t>
  </si>
  <si>
    <t>Scenario 916</t>
  </si>
  <si>
    <t>Scenario 915</t>
  </si>
  <si>
    <t>Scenario 914</t>
  </si>
  <si>
    <t>Scenario 913</t>
  </si>
  <si>
    <t>Scenario 912</t>
  </si>
  <si>
    <t>Scenario 911</t>
  </si>
  <si>
    <t>Scenario 910</t>
  </si>
  <si>
    <t>Scenario 909</t>
  </si>
  <si>
    <t>Scenario 908</t>
  </si>
  <si>
    <t>Scenario 907</t>
  </si>
  <si>
    <t>Scenario 906</t>
  </si>
  <si>
    <t>Scenario 905</t>
  </si>
  <si>
    <t>Scenario 904</t>
  </si>
  <si>
    <t>Scenario 903</t>
  </si>
  <si>
    <t>Scenario 902</t>
  </si>
  <si>
    <t>Scenario 901</t>
  </si>
  <si>
    <t>Scenario 900</t>
  </si>
  <si>
    <t>Scenario 899</t>
  </si>
  <si>
    <t>Scenario 898</t>
  </si>
  <si>
    <t>Scenario 897</t>
  </si>
  <si>
    <t>Scenario 896</t>
  </si>
  <si>
    <t>Scenario 895</t>
  </si>
  <si>
    <t>Scenario 894</t>
  </si>
  <si>
    <t>Scenario 893</t>
  </si>
  <si>
    <t>Scenario 892</t>
  </si>
  <si>
    <t>Scenario 891</t>
  </si>
  <si>
    <t>Scenario 890</t>
  </si>
  <si>
    <t>Scenario 889</t>
  </si>
  <si>
    <t>Scenario 888</t>
  </si>
  <si>
    <t>Scenario 887</t>
  </si>
  <si>
    <t>Scenario 886</t>
  </si>
  <si>
    <t>Scenario 885</t>
  </si>
  <si>
    <t>Scenario 884</t>
  </si>
  <si>
    <t>Scenario 883</t>
  </si>
  <si>
    <t>Scenario 882</t>
  </si>
  <si>
    <t>Scenario 881</t>
  </si>
  <si>
    <t>Scenario 880</t>
  </si>
  <si>
    <t>Scenario 879</t>
  </si>
  <si>
    <t>Scenario 878</t>
  </si>
  <si>
    <t>Scenario 877</t>
  </si>
  <si>
    <t>Scenario 876</t>
  </si>
  <si>
    <t>Scenario 875</t>
  </si>
  <si>
    <t>Scenario 874</t>
  </si>
  <si>
    <t>Scenario 873</t>
  </si>
  <si>
    <t>Scenario 872</t>
  </si>
  <si>
    <t>Scenario 871</t>
  </si>
  <si>
    <t>Scenario 870</t>
  </si>
  <si>
    <t>Scenario 869</t>
  </si>
  <si>
    <t>Scenario 868</t>
  </si>
  <si>
    <t>Scenario 867</t>
  </si>
  <si>
    <t>Scenario 866</t>
  </si>
  <si>
    <t>Scenario 865</t>
  </si>
  <si>
    <t>Scenario 864</t>
  </si>
  <si>
    <t>Scenario 863</t>
  </si>
  <si>
    <t>Scenario 862</t>
  </si>
  <si>
    <t>Scenario 861</t>
  </si>
  <si>
    <t>Scenario 860</t>
  </si>
  <si>
    <t>Scenario 859</t>
  </si>
  <si>
    <t>Scenario 858</t>
  </si>
  <si>
    <t>Scenario 857</t>
  </si>
  <si>
    <t>Scenario 856</t>
  </si>
  <si>
    <t>Scenario 855</t>
  </si>
  <si>
    <t>Scenario 854</t>
  </si>
  <si>
    <t>Scenario 853</t>
  </si>
  <si>
    <t>Scenario 852</t>
  </si>
  <si>
    <t>Scenario 851</t>
  </si>
  <si>
    <t>Scenario 850</t>
  </si>
  <si>
    <t>Scenario 849</t>
  </si>
  <si>
    <t>Scenario 848</t>
  </si>
  <si>
    <t>Scenario 847</t>
  </si>
  <si>
    <t>Scenario 846</t>
  </si>
  <si>
    <t>Scenario 845</t>
  </si>
  <si>
    <t>Scenario 844</t>
  </si>
  <si>
    <t>Scenario 843</t>
  </si>
  <si>
    <t>Scenario 842</t>
  </si>
  <si>
    <t>Scenario 841</t>
  </si>
  <si>
    <t>Scenario 840</t>
  </si>
  <si>
    <t>Scenario 839</t>
  </si>
  <si>
    <t>Scenario 838</t>
  </si>
  <si>
    <t>Scenario 837</t>
  </si>
  <si>
    <t>Scenario 836</t>
  </si>
  <si>
    <t>Scenario 835</t>
  </si>
  <si>
    <t>Scenario 834</t>
  </si>
  <si>
    <t>Scenario 833</t>
  </si>
  <si>
    <t>Scenario 832</t>
  </si>
  <si>
    <t>Scenario 831</t>
  </si>
  <si>
    <t>Scenario 830</t>
  </si>
  <si>
    <t>Scenario 829</t>
  </si>
  <si>
    <t>Scenario 828</t>
  </si>
  <si>
    <t>Scenario 827</t>
  </si>
  <si>
    <t>Scenario 826</t>
  </si>
  <si>
    <t>Scenario 825</t>
  </si>
  <si>
    <t>Scenario 824</t>
  </si>
  <si>
    <t>Scenario 823</t>
  </si>
  <si>
    <t>Scenario 822</t>
  </si>
  <si>
    <t>Scenario 821</t>
  </si>
  <si>
    <t>Scenario 820</t>
  </si>
  <si>
    <t>Scenario 819</t>
  </si>
  <si>
    <t>Scenario 818</t>
  </si>
  <si>
    <t>Scenario 817</t>
  </si>
  <si>
    <t>Scenario 816</t>
  </si>
  <si>
    <t>Scenario 815</t>
  </si>
  <si>
    <t>Scenario 814</t>
  </si>
  <si>
    <t>Scenario 813</t>
  </si>
  <si>
    <t>Scenario 812</t>
  </si>
  <si>
    <t>Scenario 811</t>
  </si>
  <si>
    <t>Scenario 810</t>
  </si>
  <si>
    <t>Scenario 809</t>
  </si>
  <si>
    <t>Scenario 808</t>
  </si>
  <si>
    <t>Scenario 807</t>
  </si>
  <si>
    <t>Scenario 806</t>
  </si>
  <si>
    <t>Scenario 805</t>
  </si>
  <si>
    <t>Scenario 804</t>
  </si>
  <si>
    <t>Scenario 803</t>
  </si>
  <si>
    <t>Scenario 802</t>
  </si>
  <si>
    <t>Scenario 801</t>
  </si>
  <si>
    <t>Scenario 800</t>
  </si>
  <si>
    <t>Scenario 799</t>
  </si>
  <si>
    <t>Scenario 798</t>
  </si>
  <si>
    <t>Scenario 797</t>
  </si>
  <si>
    <t>Scenario 796</t>
  </si>
  <si>
    <t>Scenario 795</t>
  </si>
  <si>
    <t>Scenario 794</t>
  </si>
  <si>
    <t>Scenario 793</t>
  </si>
  <si>
    <t>Scenario 792</t>
  </si>
  <si>
    <t>Scenario 791</t>
  </si>
  <si>
    <t>Scenario 790</t>
  </si>
  <si>
    <t>Scenario 789</t>
  </si>
  <si>
    <t>Scenario 788</t>
  </si>
  <si>
    <t>Scenario 787</t>
  </si>
  <si>
    <t>Scenario 786</t>
  </si>
  <si>
    <t>Scenario 785</t>
  </si>
  <si>
    <t>Scenario 784</t>
  </si>
  <si>
    <t>Scenario 783</t>
  </si>
  <si>
    <t>Scenario 782</t>
  </si>
  <si>
    <t>Scenario 781</t>
  </si>
  <si>
    <t>Scenario 780</t>
  </si>
  <si>
    <t>Scenario 779</t>
  </si>
  <si>
    <t>Scenario 778</t>
  </si>
  <si>
    <t>Scenario 777</t>
  </si>
  <si>
    <t>Scenario 776</t>
  </si>
  <si>
    <t>Scenario 775</t>
  </si>
  <si>
    <t>Scenario 774</t>
  </si>
  <si>
    <t>Scenario 773</t>
  </si>
  <si>
    <t>Scenario 772</t>
  </si>
  <si>
    <t>Scenario 771</t>
  </si>
  <si>
    <t>Scenario 770</t>
  </si>
  <si>
    <t>Scenario 769</t>
  </si>
  <si>
    <t>Scenario 768</t>
  </si>
  <si>
    <t>Scenario 767</t>
  </si>
  <si>
    <t>Scenario 766</t>
  </si>
  <si>
    <t>Scenario 765</t>
  </si>
  <si>
    <t>Scenario 764</t>
  </si>
  <si>
    <t>Scenario 763</t>
  </si>
  <si>
    <t>Scenario 762</t>
  </si>
  <si>
    <t>Scenario 761</t>
  </si>
  <si>
    <t>Scenario 760</t>
  </si>
  <si>
    <t>Scenario 759</t>
  </si>
  <si>
    <t>Scenario 758</t>
  </si>
  <si>
    <t>Scenario 757</t>
  </si>
  <si>
    <t>Scenario 756</t>
  </si>
  <si>
    <t>Scenario 755</t>
  </si>
  <si>
    <t>Scenario 754</t>
  </si>
  <si>
    <t>Scenario 753</t>
  </si>
  <si>
    <t>Scenario 752</t>
  </si>
  <si>
    <t>Scenario 751</t>
  </si>
  <si>
    <t>Scenario 750</t>
  </si>
  <si>
    <t>Scenario 749</t>
  </si>
  <si>
    <t>Scenario 748</t>
  </si>
  <si>
    <t>Scenario 747</t>
  </si>
  <si>
    <t>Scenario 746</t>
  </si>
  <si>
    <t>Scenario 745</t>
  </si>
  <si>
    <t>Scenario 744</t>
  </si>
  <si>
    <t>Scenario 743</t>
  </si>
  <si>
    <t>Scenario 742</t>
  </si>
  <si>
    <t>Scenario 741</t>
  </si>
  <si>
    <t>Scenario 740</t>
  </si>
  <si>
    <t>Scenario 739</t>
  </si>
  <si>
    <t>Scenario 738</t>
  </si>
  <si>
    <t>Scenario 737</t>
  </si>
  <si>
    <t>Scenario 736</t>
  </si>
  <si>
    <t>Scenario 735</t>
  </si>
  <si>
    <t>Scenario 734</t>
  </si>
  <si>
    <t>Scenario 733</t>
  </si>
  <si>
    <t>Scenario 732</t>
  </si>
  <si>
    <t>Scenario 731</t>
  </si>
  <si>
    <t>Scenario 730</t>
  </si>
  <si>
    <t>Scenario 729</t>
  </si>
  <si>
    <t>Scenario 728</t>
  </si>
  <si>
    <t>Scenario 727</t>
  </si>
  <si>
    <t>Scenario 726</t>
  </si>
  <si>
    <t>Scenario 725</t>
  </si>
  <si>
    <t>Scenario 724</t>
  </si>
  <si>
    <t>Scenario 723</t>
  </si>
  <si>
    <t>Scenario 722</t>
  </si>
  <si>
    <t>Scenario 721</t>
  </si>
  <si>
    <t>Scenario 720</t>
  </si>
  <si>
    <t>Scenario 719</t>
  </si>
  <si>
    <t>Scenario 718</t>
  </si>
  <si>
    <t>Scenario 717</t>
  </si>
  <si>
    <t>Scenario 716</t>
  </si>
  <si>
    <t>Scenario 715</t>
  </si>
  <si>
    <t>Scenario 714</t>
  </si>
  <si>
    <t>Scenario 713</t>
  </si>
  <si>
    <t>Scenario 712</t>
  </si>
  <si>
    <t>Scenario 711</t>
  </si>
  <si>
    <t>Scenario 710</t>
  </si>
  <si>
    <t>Scenario 709</t>
  </si>
  <si>
    <t>Scenario 708</t>
  </si>
  <si>
    <t>Scenario 707</t>
  </si>
  <si>
    <t>Scenario 706</t>
  </si>
  <si>
    <t>Scenario 705</t>
  </si>
  <si>
    <t>Scenario 704</t>
  </si>
  <si>
    <t>Scenario 703</t>
  </si>
  <si>
    <t>Scenario 702</t>
  </si>
  <si>
    <t>Scenario 701</t>
  </si>
  <si>
    <t>Scenario 700</t>
  </si>
  <si>
    <t>Scenario 699</t>
  </si>
  <si>
    <t>Scenario 698</t>
  </si>
  <si>
    <t>Scenario 697</t>
  </si>
  <si>
    <t>Scenario 696</t>
  </si>
  <si>
    <t>Scenario 695</t>
  </si>
  <si>
    <t>Scenario 694</t>
  </si>
  <si>
    <t>Scenario 693</t>
  </si>
  <si>
    <t>Scenario 692</t>
  </si>
  <si>
    <t>Scenario 691</t>
  </si>
  <si>
    <t>Scenario 690</t>
  </si>
  <si>
    <t>Scenario 689</t>
  </si>
  <si>
    <t>Scenario 688</t>
  </si>
  <si>
    <t>Scenario 687</t>
  </si>
  <si>
    <t>Scenario 686</t>
  </si>
  <si>
    <t>Scenario 685</t>
  </si>
  <si>
    <t>Scenario 684</t>
  </si>
  <si>
    <t>Scenario 683</t>
  </si>
  <si>
    <t>Scenario 682</t>
  </si>
  <si>
    <t>Scenario 681</t>
  </si>
  <si>
    <t>Scenario 680</t>
  </si>
  <si>
    <t>Scenario 679</t>
  </si>
  <si>
    <t>Scenario 678</t>
  </si>
  <si>
    <t>Scenario 677</t>
  </si>
  <si>
    <t>Scenario 676</t>
  </si>
  <si>
    <t>Scenario 675</t>
  </si>
  <si>
    <t>Scenario 674</t>
  </si>
  <si>
    <t>Scenario 673</t>
  </si>
  <si>
    <t>Scenario 672</t>
  </si>
  <si>
    <t>Scenario 671</t>
  </si>
  <si>
    <t>Scenario 670</t>
  </si>
  <si>
    <t>Scenario 669</t>
  </si>
  <si>
    <t>Scenario 668</t>
  </si>
  <si>
    <t>Scenario 667</t>
  </si>
  <si>
    <t>Scenario 666</t>
  </si>
  <si>
    <t>Scenario 665</t>
  </si>
  <si>
    <t>Scenario 664</t>
  </si>
  <si>
    <t>Scenario 663</t>
  </si>
  <si>
    <t>Scenario 662</t>
  </si>
  <si>
    <t>Scenario 661</t>
  </si>
  <si>
    <t>Scenario 660</t>
  </si>
  <si>
    <t>Scenario 659</t>
  </si>
  <si>
    <t>Scenario 658</t>
  </si>
  <si>
    <t>Scenario 657</t>
  </si>
  <si>
    <t>Scenario 656</t>
  </si>
  <si>
    <t>Scenario 655</t>
  </si>
  <si>
    <t>Scenario 654</t>
  </si>
  <si>
    <t>Scenario 653</t>
  </si>
  <si>
    <t>Scenario 652</t>
  </si>
  <si>
    <t>Scenario 651</t>
  </si>
  <si>
    <t>Scenario 650</t>
  </si>
  <si>
    <t>Scenario 649</t>
  </si>
  <si>
    <t>Scenario 648</t>
  </si>
  <si>
    <t>Scenario 647</t>
  </si>
  <si>
    <t>Scenario 646</t>
  </si>
  <si>
    <t>Scenario 645</t>
  </si>
  <si>
    <t>Scenario 644</t>
  </si>
  <si>
    <t>Scenario 643</t>
  </si>
  <si>
    <t>Scenario 642</t>
  </si>
  <si>
    <t>Scenario 641</t>
  </si>
  <si>
    <t>Scenario 640</t>
  </si>
  <si>
    <t>Scenario 639</t>
  </si>
  <si>
    <t>Scenario 638</t>
  </si>
  <si>
    <t>Scenario 637</t>
  </si>
  <si>
    <t>Scenario 636</t>
  </si>
  <si>
    <t>Scenario 635</t>
  </si>
  <si>
    <t>Scenario 634</t>
  </si>
  <si>
    <t>Scenario 633</t>
  </si>
  <si>
    <t>Scenario 632</t>
  </si>
  <si>
    <t>Scenario 631</t>
  </si>
  <si>
    <t>Scenario 630</t>
  </si>
  <si>
    <t>Scenario 629</t>
  </si>
  <si>
    <t>Scenario 628</t>
  </si>
  <si>
    <t>Scenario 627</t>
  </si>
  <si>
    <t>Scenario 626</t>
  </si>
  <si>
    <t>Scenario 625</t>
  </si>
  <si>
    <t>Scenario 624</t>
  </si>
  <si>
    <t>Scenario 623</t>
  </si>
  <si>
    <t>Scenario 622</t>
  </si>
  <si>
    <t>Scenario 621</t>
  </si>
  <si>
    <t>Scenario 620</t>
  </si>
  <si>
    <t>Scenario 619</t>
  </si>
  <si>
    <t>Scenario 618</t>
  </si>
  <si>
    <t>Scenario 617</t>
  </si>
  <si>
    <t>Scenario 616</t>
  </si>
  <si>
    <t>Scenario 615</t>
  </si>
  <si>
    <t>Scenario 614</t>
  </si>
  <si>
    <t>Scenario 613</t>
  </si>
  <si>
    <t>Scenario 612</t>
  </si>
  <si>
    <t>Scenario 611</t>
  </si>
  <si>
    <t>Scenario 610</t>
  </si>
  <si>
    <t>Scenario 609</t>
  </si>
  <si>
    <t>Scenario 608</t>
  </si>
  <si>
    <t>Scenario 607</t>
  </si>
  <si>
    <t>Scenario 606</t>
  </si>
  <si>
    <t>Scenario 605</t>
  </si>
  <si>
    <t>Scenario 604</t>
  </si>
  <si>
    <t>Scenario 603</t>
  </si>
  <si>
    <t>Scenario 602</t>
  </si>
  <si>
    <t>Scenario 601</t>
  </si>
  <si>
    <t>Scenario 600</t>
  </si>
  <si>
    <t>Scenario 599</t>
  </si>
  <si>
    <t>Scenario 598</t>
  </si>
  <si>
    <t>Scenario 597</t>
  </si>
  <si>
    <t>Scenario 596</t>
  </si>
  <si>
    <t>Scenario 595</t>
  </si>
  <si>
    <t>Scenario 594</t>
  </si>
  <si>
    <t>Scenario 593</t>
  </si>
  <si>
    <t>Scenario 592</t>
  </si>
  <si>
    <t>Scenario 591</t>
  </si>
  <si>
    <t>Scenario 590</t>
  </si>
  <si>
    <t>Scenario 589</t>
  </si>
  <si>
    <t>Scenario 588</t>
  </si>
  <si>
    <t>Scenario 587</t>
  </si>
  <si>
    <t>Scenario 586</t>
  </si>
  <si>
    <t>Scenario 585</t>
  </si>
  <si>
    <t>Scenario 584</t>
  </si>
  <si>
    <t>Scenario 583</t>
  </si>
  <si>
    <t>Scenario 582</t>
  </si>
  <si>
    <t>Scenario 581</t>
  </si>
  <si>
    <t>Scenario 580</t>
  </si>
  <si>
    <t>Scenario 579</t>
  </si>
  <si>
    <t>Scenario 578</t>
  </si>
  <si>
    <t>Scenario 577</t>
  </si>
  <si>
    <t>Scenario 576</t>
  </si>
  <si>
    <t>Scenario 575</t>
  </si>
  <si>
    <t>Scenario 574</t>
  </si>
  <si>
    <t>Scenario 573</t>
  </si>
  <si>
    <t>Scenario 572</t>
  </si>
  <si>
    <t>Scenario 571</t>
  </si>
  <si>
    <t>Scenario 570</t>
  </si>
  <si>
    <t>Scenario 569</t>
  </si>
  <si>
    <t>Scenario 568</t>
  </si>
  <si>
    <t>Scenario 567</t>
  </si>
  <si>
    <t>Scenario 566</t>
  </si>
  <si>
    <t>Scenario 565</t>
  </si>
  <si>
    <t>Scenario 564</t>
  </si>
  <si>
    <t>Scenario 563</t>
  </si>
  <si>
    <t>Scenario 562</t>
  </si>
  <si>
    <t>Scenario 561</t>
  </si>
  <si>
    <t>Scenario 560</t>
  </si>
  <si>
    <t>Scenario 559</t>
  </si>
  <si>
    <t>Scenario 558</t>
  </si>
  <si>
    <t>Scenario 557</t>
  </si>
  <si>
    <t>Scenario 556</t>
  </si>
  <si>
    <t>Scenario 555</t>
  </si>
  <si>
    <t>Scenario 554</t>
  </si>
  <si>
    <t>Scenario 553</t>
  </si>
  <si>
    <t>Scenario 552</t>
  </si>
  <si>
    <t>Scenario 551</t>
  </si>
  <si>
    <t>Scenario 550</t>
  </si>
  <si>
    <t>Scenario 549</t>
  </si>
  <si>
    <t>Scenario 548</t>
  </si>
  <si>
    <t>Scenario 547</t>
  </si>
  <si>
    <t>Scenario 546</t>
  </si>
  <si>
    <t>Scenario 545</t>
  </si>
  <si>
    <t>Scenario 544</t>
  </si>
  <si>
    <t>Scenario 543</t>
  </si>
  <si>
    <t>Scenario 542</t>
  </si>
  <si>
    <t>Scenario 541</t>
  </si>
  <si>
    <t>Scenario 540</t>
  </si>
  <si>
    <t>Scenario 539</t>
  </si>
  <si>
    <t>Scenario 538</t>
  </si>
  <si>
    <t>Scenario 537</t>
  </si>
  <si>
    <t>Scenario 536</t>
  </si>
  <si>
    <t>Scenario 535</t>
  </si>
  <si>
    <t>Scenario 534</t>
  </si>
  <si>
    <t>Scenario 533</t>
  </si>
  <si>
    <t>Scenario 532</t>
  </si>
  <si>
    <t>Scenario 531</t>
  </si>
  <si>
    <t>Scenario 530</t>
  </si>
  <si>
    <t>Scenario 529</t>
  </si>
  <si>
    <t>Scenario 528</t>
  </si>
  <si>
    <t>Scenario 527</t>
  </si>
  <si>
    <t>Scenario 526</t>
  </si>
  <si>
    <t>Scenario 525</t>
  </si>
  <si>
    <t>Scenario 524</t>
  </si>
  <si>
    <t>Scenario 523</t>
  </si>
  <si>
    <t>Scenario 522</t>
  </si>
  <si>
    <t>Scenario 521</t>
  </si>
  <si>
    <t>Scenario 520</t>
  </si>
  <si>
    <t>Scenario 519</t>
  </si>
  <si>
    <t>Scenario 518</t>
  </si>
  <si>
    <t>Scenario 517</t>
  </si>
  <si>
    <t>Scenario 516</t>
  </si>
  <si>
    <t>Scenario 515</t>
  </si>
  <si>
    <t>Scenario 514</t>
  </si>
  <si>
    <t>Scenario 513</t>
  </si>
  <si>
    <t>Scenario 512</t>
  </si>
  <si>
    <t>Scenario 511</t>
  </si>
  <si>
    <t>Scenario 510</t>
  </si>
  <si>
    <t>Scenario 509</t>
  </si>
  <si>
    <t>Scenario 508</t>
  </si>
  <si>
    <t>Scenario 507</t>
  </si>
  <si>
    <t>Scenario 506</t>
  </si>
  <si>
    <t>Scenario 505</t>
  </si>
  <si>
    <t>Scenario 504</t>
  </si>
  <si>
    <t>Scenario 503</t>
  </si>
  <si>
    <t>Scenario 502</t>
  </si>
  <si>
    <t>Scenario 501</t>
  </si>
  <si>
    <t>Scenario 500</t>
  </si>
  <si>
    <t>Scenario 499</t>
  </si>
  <si>
    <t>Scenario 498</t>
  </si>
  <si>
    <t>Scenario 497</t>
  </si>
  <si>
    <t>Scenario 496</t>
  </si>
  <si>
    <t>Scenario 495</t>
  </si>
  <si>
    <t>Scenario 494</t>
  </si>
  <si>
    <t>Scenario 493</t>
  </si>
  <si>
    <t>Scenario 492</t>
  </si>
  <si>
    <t>Scenario 491</t>
  </si>
  <si>
    <t>Scenario 490</t>
  </si>
  <si>
    <t>Scenario 489</t>
  </si>
  <si>
    <t>Scenario 488</t>
  </si>
  <si>
    <t>Scenario 487</t>
  </si>
  <si>
    <t>Scenario 486</t>
  </si>
  <si>
    <t>Scenario 485</t>
  </si>
  <si>
    <t>Scenario 484</t>
  </si>
  <si>
    <t>Scenario 483</t>
  </si>
  <si>
    <t>Scenario 482</t>
  </si>
  <si>
    <t>Scenario 481</t>
  </si>
  <si>
    <t>Scenario 480</t>
  </si>
  <si>
    <t>Scenario 479</t>
  </si>
  <si>
    <t>Scenario 478</t>
  </si>
  <si>
    <t>Scenario 477</t>
  </si>
  <si>
    <t>Scenario 476</t>
  </si>
  <si>
    <t>Scenario 475</t>
  </si>
  <si>
    <t>Scenario 474</t>
  </si>
  <si>
    <t>Scenario 473</t>
  </si>
  <si>
    <t>Scenario 472</t>
  </si>
  <si>
    <t>Scenario 471</t>
  </si>
  <si>
    <t>Scenario 470</t>
  </si>
  <si>
    <t>Scenario 469</t>
  </si>
  <si>
    <t>Scenario 468</t>
  </si>
  <si>
    <t>Scenario 467</t>
  </si>
  <si>
    <t>Scenario 466</t>
  </si>
  <si>
    <t>Scenario 465</t>
  </si>
  <si>
    <t>Scenario 464</t>
  </si>
  <si>
    <t>Scenario 463</t>
  </si>
  <si>
    <t>Scenario 462</t>
  </si>
  <si>
    <t>Scenario 461</t>
  </si>
  <si>
    <t>Scenario 460</t>
  </si>
  <si>
    <t>Scenario 459</t>
  </si>
  <si>
    <t>Scenario 458</t>
  </si>
  <si>
    <t>Scenario 457</t>
  </si>
  <si>
    <t>Scenario 456</t>
  </si>
  <si>
    <t>Scenario 455</t>
  </si>
  <si>
    <t>Scenario 454</t>
  </si>
  <si>
    <t>Scenario 453</t>
  </si>
  <si>
    <t>Scenario 452</t>
  </si>
  <si>
    <t>Scenario 451</t>
  </si>
  <si>
    <t>Scenario 450</t>
  </si>
  <si>
    <t>Scenario 449</t>
  </si>
  <si>
    <t>Scenario 448</t>
  </si>
  <si>
    <t>Scenario 447</t>
  </si>
  <si>
    <t>Scenario 446</t>
  </si>
  <si>
    <t>Scenario 445</t>
  </si>
  <si>
    <t>Scenario 444</t>
  </si>
  <si>
    <t>Scenario 443</t>
  </si>
  <si>
    <t>Scenario 442</t>
  </si>
  <si>
    <t>Scenario 441</t>
  </si>
  <si>
    <t>Scenario 440</t>
  </si>
  <si>
    <t>Scenario 439</t>
  </si>
  <si>
    <t>Scenario 438</t>
  </si>
  <si>
    <t>Scenario 437</t>
  </si>
  <si>
    <t>Scenario 436</t>
  </si>
  <si>
    <t>Scenario 435</t>
  </si>
  <si>
    <t>Scenario 434</t>
  </si>
  <si>
    <t>Scenario 433</t>
  </si>
  <si>
    <t>Scenario 432</t>
  </si>
  <si>
    <t>Scenario 431</t>
  </si>
  <si>
    <t>Scenario 430</t>
  </si>
  <si>
    <t>Scenario 429</t>
  </si>
  <si>
    <t>Scenario 428</t>
  </si>
  <si>
    <t>Scenario 427</t>
  </si>
  <si>
    <t>Scenario 426</t>
  </si>
  <si>
    <t>Scenario 425</t>
  </si>
  <si>
    <t>Scenario 424</t>
  </si>
  <si>
    <t>Scenario 423</t>
  </si>
  <si>
    <t>Scenario 422</t>
  </si>
  <si>
    <t>Scenario 421</t>
  </si>
  <si>
    <t>Scenario 420</t>
  </si>
  <si>
    <t>Scenario 419</t>
  </si>
  <si>
    <t>Scenario 418</t>
  </si>
  <si>
    <t>Scenario 417</t>
  </si>
  <si>
    <t>Scenario 416</t>
  </si>
  <si>
    <t>Scenario 415</t>
  </si>
  <si>
    <t>Scenario 414</t>
  </si>
  <si>
    <t>Scenario 413</t>
  </si>
  <si>
    <t>Scenario 412</t>
  </si>
  <si>
    <t>Scenario 411</t>
  </si>
  <si>
    <t>Scenario 410</t>
  </si>
  <si>
    <t>Scenario 409</t>
  </si>
  <si>
    <t>Scenario 408</t>
  </si>
  <si>
    <t>Scenario 407</t>
  </si>
  <si>
    <t>Scenario 406</t>
  </si>
  <si>
    <t>Scenario 405</t>
  </si>
  <si>
    <t>Scenario 404</t>
  </si>
  <si>
    <t>Scenario 403</t>
  </si>
  <si>
    <t>Scenario 402</t>
  </si>
  <si>
    <t>Scenario 401</t>
  </si>
  <si>
    <t>Scenario 400</t>
  </si>
  <si>
    <t>Scenario 399</t>
  </si>
  <si>
    <t>Scenario 398</t>
  </si>
  <si>
    <t>Scenario 397</t>
  </si>
  <si>
    <t>Scenario 396</t>
  </si>
  <si>
    <t>Scenario 395</t>
  </si>
  <si>
    <t>Scenario 394</t>
  </si>
  <si>
    <t>Scenario 393</t>
  </si>
  <si>
    <t>Scenario 392</t>
  </si>
  <si>
    <t>Scenario 391</t>
  </si>
  <si>
    <t>Scenario 390</t>
  </si>
  <si>
    <t>Scenario 389</t>
  </si>
  <si>
    <t>Scenario 388</t>
  </si>
  <si>
    <t>Scenario 387</t>
  </si>
  <si>
    <t>Scenario 386</t>
  </si>
  <si>
    <t>Scenario 385</t>
  </si>
  <si>
    <t>Scenario 384</t>
  </si>
  <si>
    <t>Scenario 383</t>
  </si>
  <si>
    <t>Scenario 382</t>
  </si>
  <si>
    <t>Scenario 381</t>
  </si>
  <si>
    <t>Scenario 380</t>
  </si>
  <si>
    <t>Scenario 379</t>
  </si>
  <si>
    <t>SUM of stresses</t>
  </si>
  <si>
    <t>optimal</t>
  </si>
  <si>
    <t>3 26 W heaters -10 C to 45 C</t>
  </si>
  <si>
    <t>3 40 W heater -10 C to 45 C</t>
  </si>
  <si>
    <t>Design Project Requirements Review (arizona.edu)</t>
  </si>
  <si>
    <t>2216 poisson ratio</t>
  </si>
  <si>
    <t>Lyot Filter Design</t>
  </si>
  <si>
    <t>Element</t>
  </si>
  <si>
    <t>Material</t>
  </si>
  <si>
    <t>Diameter</t>
  </si>
  <si>
    <t>Thickness</t>
  </si>
  <si>
    <t>(mm)</t>
  </si>
  <si>
    <t>delta T</t>
  </si>
  <si>
    <t>N-BK7</t>
  </si>
  <si>
    <t>mix of classwork and KSO final, calculations are good</t>
  </si>
  <si>
    <t>gasket</t>
  </si>
  <si>
    <t>N/mm</t>
  </si>
  <si>
    <t>total axial stiffness</t>
  </si>
  <si>
    <t>growth from z estimate 55 C delta T</t>
  </si>
  <si>
    <t>preload from 55 C delta T</t>
  </si>
  <si>
    <t>N</t>
  </si>
  <si>
    <t>lbs</t>
  </si>
  <si>
    <t>margin for index m fluid</t>
  </si>
  <si>
    <t>preload for assembly analysis</t>
  </si>
  <si>
    <t>(N/m)/m^2</t>
  </si>
  <si>
    <t>Calcite properties</t>
  </si>
  <si>
    <t>N/m^2</t>
  </si>
  <si>
    <t>E in X</t>
  </si>
  <si>
    <t>stress upper limit</t>
  </si>
  <si>
    <t>E in Y</t>
  </si>
  <si>
    <t>temp low</t>
  </si>
  <si>
    <t>E in Z</t>
  </si>
  <si>
    <t>temp high</t>
  </si>
  <si>
    <t>kg/m^3</t>
  </si>
  <si>
    <t>density</t>
  </si>
  <si>
    <t>degrees</t>
  </si>
  <si>
    <t>per Kelvin</t>
  </si>
  <si>
    <t>Thermal exp X</t>
  </si>
  <si>
    <t>diameter</t>
  </si>
  <si>
    <t>Thermal exp Y</t>
  </si>
  <si>
    <t>thickness</t>
  </si>
  <si>
    <t>Thermal exp Z</t>
  </si>
  <si>
    <t>thermal cond X</t>
  </si>
  <si>
    <t>thermal cond Y</t>
  </si>
  <si>
    <t>thermal cond Z</t>
  </si>
  <si>
    <t>J/(kg*K)</t>
  </si>
  <si>
    <t>specific heat</t>
  </si>
  <si>
    <t>growth from delta T</t>
  </si>
  <si>
    <t>FEA</t>
  </si>
  <si>
    <t>FEA looks good</t>
  </si>
  <si>
    <t>FEA is a bit off</t>
  </si>
  <si>
    <t>Stress in a floating example is well below, and now we have an idea of the starting point.</t>
  </si>
  <si>
    <t>Calcite Part values only, Offset adhesive is better overall</t>
  </si>
  <si>
    <t>Aligned Adhesive</t>
  </si>
  <si>
    <t>Offset by 60 Deg</t>
  </si>
  <si>
    <t>Difference from Algined to Offset</t>
  </si>
  <si>
    <t>X Normal Mpa</t>
  </si>
  <si>
    <t>Y Normal Mpa</t>
  </si>
  <si>
    <t>XY Shear Mpa</t>
  </si>
  <si>
    <t>YZ Shear Mpa</t>
  </si>
  <si>
    <t>X Disp mm</t>
  </si>
  <si>
    <t>Y Disp mm</t>
  </si>
  <si>
    <t xml:space="preserve">Optimizing the Offset </t>
  </si>
  <si>
    <t>Ring Outer Dia</t>
  </si>
  <si>
    <t>Ring Inner Dia</t>
  </si>
  <si>
    <t xml:space="preserve">YZ Shear Cal </t>
  </si>
  <si>
    <t xml:space="preserve">XY Shear Cal </t>
  </si>
  <si>
    <t xml:space="preserve">Y Normal Cal Stress </t>
  </si>
  <si>
    <t xml:space="preserve">X Normal Stress </t>
  </si>
  <si>
    <t>typ allow</t>
  </si>
  <si>
    <t>opp/adj</t>
  </si>
  <si>
    <t>tan^-1</t>
  </si>
  <si>
    <t>deg</t>
  </si>
  <si>
    <t>per calcite this is the allowed tilt</t>
  </si>
  <si>
    <t>parrallel stiffnes of optic stack and ribs</t>
  </si>
  <si>
    <t>preload taking ribs into account</t>
  </si>
  <si>
    <t>name</t>
  </si>
  <si>
    <t>stiffness (N/mm)</t>
  </si>
  <si>
    <t>material</t>
  </si>
  <si>
    <t>from FEA</t>
  </si>
  <si>
    <t>CTE axial</t>
  </si>
  <si>
    <t>delta T for stack survival</t>
  </si>
  <si>
    <t>Growth by delta T (mm)</t>
  </si>
  <si>
    <t xml:space="preserve">1/stiffness </t>
  </si>
  <si>
    <t>Totals</t>
  </si>
  <si>
    <t>axial growth of rib if steel</t>
  </si>
  <si>
    <t>axial growth of rib if aluminum</t>
  </si>
  <si>
    <t>per spring 4 total</t>
  </si>
  <si>
    <t>stiffness of 1 aluminum rib</t>
  </si>
  <si>
    <t>4 aluminum ribs together</t>
  </si>
  <si>
    <t>stiffness of 1 steel rib</t>
  </si>
  <si>
    <t>4 steel ribs together</t>
  </si>
  <si>
    <t>fea has this axial growths slightly worse than 1 D calculation</t>
  </si>
  <si>
    <t>working on matching this exactly</t>
  </si>
  <si>
    <t>REV B</t>
  </si>
  <si>
    <t>00224</t>
  </si>
  <si>
    <t>00128</t>
  </si>
  <si>
    <t>done</t>
  </si>
  <si>
    <t>00129</t>
  </si>
  <si>
    <t xml:space="preserve">REV B </t>
  </si>
  <si>
    <t>00216</t>
  </si>
  <si>
    <t>rev b</t>
  </si>
  <si>
    <t>ASSIGN B</t>
  </si>
  <si>
    <t>00313</t>
  </si>
  <si>
    <t>this makes sense, CTE Al is 21, CTE Steel of 16</t>
  </si>
  <si>
    <t>this is done</t>
  </si>
  <si>
    <t>difference</t>
  </si>
  <si>
    <t>total mass of optics and mounts</t>
  </si>
  <si>
    <t>grams</t>
  </si>
  <si>
    <t>force due to gravity of optics and mounts</t>
  </si>
  <si>
    <t>total preload needed</t>
  </si>
  <si>
    <t>in</t>
  </si>
  <si>
    <t>k needed</t>
  </si>
  <si>
    <t>N/in</t>
  </si>
  <si>
    <t>per spring k needed</t>
  </si>
  <si>
    <t>lb/mm</t>
  </si>
  <si>
    <t>lb/in</t>
  </si>
  <si>
    <t>8969T604 k value</t>
  </si>
  <si>
    <t>little high but very close</t>
  </si>
  <si>
    <t>max load 4 springs</t>
  </si>
  <si>
    <t>this case is will a full delta T of 55 and all of the optics weight is facing toward the window</t>
  </si>
  <si>
    <t>Purpose is to get rough stiffness number to add to the next tab</t>
  </si>
  <si>
    <t>holds the springs, rubber gasket, and insulates mostly</t>
  </si>
  <si>
    <t>Force</t>
  </si>
  <si>
    <t>disp</t>
  </si>
  <si>
    <t>stiffness</t>
  </si>
  <si>
    <t>Optics cap</t>
  </si>
  <si>
    <t>delrin</t>
  </si>
  <si>
    <t>1.5 mm compression engagement</t>
  </si>
  <si>
    <t>length of spring</t>
  </si>
  <si>
    <t>compression</t>
  </si>
  <si>
    <t>extra</t>
  </si>
  <si>
    <t>into entrance cap</t>
  </si>
  <si>
    <t>into optics cap</t>
  </si>
  <si>
    <t>come back to calculate thickness of whole stack</t>
  </si>
  <si>
    <t>minimum force per spring plunger</t>
  </si>
  <si>
    <t>doyle-2002.pdf (arizona.edu)</t>
  </si>
  <si>
    <t>https://wp.optics.arizona.edu/optomech/wp-content/uploads/sites/53/2016/11/423-Final-Report-Armstrong.pdf</t>
  </si>
  <si>
    <t>Optic</t>
  </si>
  <si>
    <t>Polarizer/Retarders</t>
  </si>
  <si>
    <t>Bondline Thickness (mm)</t>
  </si>
  <si>
    <t>Calcite 1.35</t>
  </si>
  <si>
    <t>Calcite</t>
  </si>
  <si>
    <t>Optimization Numbers (3D effects, 2 Aluminum Parts vs 2D and 1 solid metal part)</t>
  </si>
  <si>
    <t>Calcite 2.7</t>
  </si>
  <si>
    <t>Calcite 5.4</t>
  </si>
  <si>
    <t>Calcite 10.8</t>
  </si>
  <si>
    <t>% from 2D theory</t>
  </si>
  <si>
    <t>v = 0.43</t>
  </si>
  <si>
    <t>bondline thickness calculation</t>
  </si>
  <si>
    <t>v</t>
  </si>
  <si>
    <t>radius</t>
  </si>
  <si>
    <t>BK7 CTE</t>
  </si>
  <si>
    <t>Titanium CTE</t>
  </si>
  <si>
    <t>Calcite Radial CTE</t>
  </si>
  <si>
    <t>SS CTE</t>
  </si>
  <si>
    <t>Aluminum CTE</t>
  </si>
  <si>
    <t>RTV CTE</t>
  </si>
  <si>
    <t>2216 CTE</t>
  </si>
  <si>
    <t>BK7 to aluminum 2216</t>
  </si>
  <si>
    <t>BK7 to aluminum RTV</t>
  </si>
  <si>
    <t>Bayar</t>
  </si>
  <si>
    <t>Deluzio</t>
  </si>
  <si>
    <t>Muench/Vanbezooijen</t>
  </si>
  <si>
    <t>Calcite to aluminum 2216</t>
  </si>
  <si>
    <t>BK7 to SS 2216</t>
  </si>
  <si>
    <t>Calcite to SS 2216</t>
  </si>
  <si>
    <t>BK7 to Titanium 2216</t>
  </si>
  <si>
    <t>nu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</si>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</sst>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E+00"/>
    <numFmt numFmtId="167" formatCode="0.00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7"/>
      <color rgb="FF2E2E2E"/>
      <name val="Arial"/>
      <family val="2"/>
    </font>
    <font>
      <sz val="7.5"/>
      <color rgb="FF2E2E2E"/>
      <name val="Arial"/>
      <family val="2"/>
    </font>
    <font>
      <u/>
      <sz val="11"/>
      <color theme="10"/>
      <name val="Calibri"/>
      <family val="2"/>
      <scheme val="minor"/>
    </font>
    <font>
      <sz val="8"/>
      <color rgb="FF3A414B"/>
      <name val="Tahoma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2" borderId="0" applyNumberFormat="0" applyBorder="0" applyAlignment="0" applyProtection="0"/>
  </cellStyleXfs>
  <cellXfs count="32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4" fillId="0" borderId="0" xfId="1"/>
    <xf numFmtId="0" fontId="5" fillId="0" borderId="0" xfId="0" applyFont="1"/>
    <xf numFmtId="0" fontId="6" fillId="0" borderId="0" xfId="0" applyFont="1"/>
    <xf numFmtId="11" fontId="0" fillId="0" borderId="0" xfId="0" applyNumberFormat="1"/>
    <xf numFmtId="0" fontId="7" fillId="0" borderId="0" xfId="0" applyFont="1"/>
    <xf numFmtId="164" fontId="0" fillId="0" borderId="0" xfId="0" applyNumberFormat="1"/>
    <xf numFmtId="0" fontId="8" fillId="2" borderId="0" xfId="2"/>
    <xf numFmtId="0" fontId="11" fillId="0" borderId="0" xfId="0" applyFont="1"/>
    <xf numFmtId="0" fontId="9" fillId="0" borderId="0" xfId="0" applyFont="1"/>
    <xf numFmtId="0" fontId="12" fillId="0" borderId="0" xfId="0" applyFont="1"/>
    <xf numFmtId="2" fontId="12" fillId="0" borderId="0" xfId="0" applyNumberFormat="1" applyFont="1"/>
    <xf numFmtId="165" fontId="12" fillId="0" borderId="0" xfId="0" applyNumberFormat="1" applyFont="1"/>
    <xf numFmtId="11" fontId="12" fillId="0" borderId="0" xfId="0" applyNumberFormat="1" applyFont="1"/>
    <xf numFmtId="0" fontId="10" fillId="0" borderId="0" xfId="0" applyFont="1"/>
    <xf numFmtId="165" fontId="0" fillId="0" borderId="0" xfId="0" applyNumberFormat="1"/>
    <xf numFmtId="166" fontId="0" fillId="0" borderId="0" xfId="0" applyNumberFormat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/>
    <xf numFmtId="164" fontId="10" fillId="0" borderId="0" xfId="0" applyNumberFormat="1" applyFont="1"/>
    <xf numFmtId="167" fontId="0" fillId="0" borderId="0" xfId="0" applyNumberFormat="1"/>
    <xf numFmtId="0" fontId="0" fillId="3" borderId="0" xfId="0" applyFill="1"/>
    <xf numFmtId="2" fontId="0" fillId="4" borderId="0" xfId="0" applyNumberFormat="1" applyFill="1"/>
    <xf numFmtId="0" fontId="0" fillId="4" borderId="0" xfId="0" applyFill="1"/>
    <xf numFmtId="165" fontId="0" fillId="4" borderId="0" xfId="0" applyNumberFormat="1" applyFill="1"/>
    <xf numFmtId="9" fontId="0" fillId="0" borderId="0" xfId="0" applyNumberFormat="1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</cellXfs>
  <cellStyles count="3">
    <cellStyle name="Good" xfId="2" builtinId="26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Athermal</a:t>
            </a:r>
            <a:r>
              <a:rPr lang="en-US" baseline="0"/>
              <a:t> Bond Thickness BK7 to Aluminum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'Mounting Adhesive Calculation'!$B$10</c:f>
              <c:strCache>
                <c:ptCount val="1"/>
                <c:pt idx="0">
                  <c:v>Bayar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'Mounting Adhesive Calculation'!$H$3:$H$23</c:f>
              <c:numCache>
                <c:formatCode>General</c:formatCode>
                <c:ptCount val="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</c:numCache>
            </c:numRef>
          </c:cat>
          <c:val>
            <c:numRef>
              <c:f>'Mounting Adhesive Calculation'!$B$11:$B$31</c:f>
              <c:numCache>
                <c:formatCode>0.00E+00</c:formatCode>
                <c:ptCount val="21"/>
                <c:pt idx="0">
                  <c:v>2.1793827160493824</c:v>
                </c:pt>
                <c:pt idx="1">
                  <c:v>2.0471810883140047</c:v>
                </c:pt>
                <c:pt idx="2">
                  <c:v>1.9243086632243251</c:v>
                </c:pt>
                <c:pt idx="3">
                  <c:v>1.8098115821557217</c:v>
                </c:pt>
                <c:pt idx="4">
                  <c:v>1.7028617363344047</c:v>
                </c:pt>
                <c:pt idx="5">
                  <c:v>1.602736705577172</c:v>
                </c:pt>
                <c:pt idx="6">
                  <c:v>1.5088034188034185</c:v>
                </c:pt>
                <c:pt idx="7">
                  <c:v>1.4205047549378196</c:v>
                </c:pt>
                <c:pt idx="8">
                  <c:v>1.3373484848484847</c:v>
                </c:pt>
                <c:pt idx="9">
                  <c:v>1.2588980906372205</c:v>
                </c:pt>
                <c:pt idx="10">
                  <c:v>1.1847651006711406</c:v>
                </c:pt>
                <c:pt idx="11">
                  <c:v>1.114602656215981</c:v>
                </c:pt>
                <c:pt idx="12">
                  <c:v>1.0481000848176416</c:v>
                </c:pt>
                <c:pt idx="13">
                  <c:v>0.98497830130192177</c:v>
                </c:pt>
                <c:pt idx="14">
                  <c:v>0.92498589278516674</c:v>
                </c:pt>
                <c:pt idx="15">
                  <c:v>0.86789577187807254</c:v>
                </c:pt>
                <c:pt idx="16">
                  <c:v>0.81350230414746505</c:v>
                </c:pt>
                <c:pt idx="17">
                  <c:v>0.76161883323954205</c:v>
                </c:pt>
                <c:pt idx="18">
                  <c:v>0.71207554088742164</c:v>
                </c:pt>
                <c:pt idx="19">
                  <c:v>0.66471759010220532</c:v>
                </c:pt>
                <c:pt idx="20">
                  <c:v>0.61940350877192962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5-4988-B806-BA034F4D3705}"/>
            </c:ext>
          </c:extLst>
        </c:ser>
        <c:ser>
          <c:idx val="1"/>
          <c:order val="1"/>
          <c:tx>
            <c:strRef>
              <c:f>'Mounting Adhesive Calculation'!$C$10</c:f>
              <c:strCache>
                <c:ptCount val="1"/>
                <c:pt idx="0">
                  <c:v>Deluzio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'Mounting Adhesive Calculation'!$H$3:$H$23</c:f>
              <c:numCache>
                <c:formatCode>General</c:formatCode>
                <c:ptCount val="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</c:numCache>
            </c:numRef>
          </c:cat>
          <c:val>
            <c:numRef>
              <c:f>'Mounting Adhesive Calculation'!$C$11:$C$31</c:f>
              <c:numCache>
                <c:formatCode>0.00E+00</c:formatCode>
                <c:ptCount val="21"/>
                <c:pt idx="0">
                  <c:v>2.1793827160493824</c:v>
                </c:pt>
                <c:pt idx="1">
                  <c:v>2.064430717562745</c:v>
                </c:pt>
                <c:pt idx="2">
                  <c:v>1.9558399906700095</c:v>
                </c:pt>
                <c:pt idx="3">
                  <c:v>1.8530967174511301</c:v>
                </c:pt>
                <c:pt idx="4">
                  <c:v>1.7557409658525798</c:v>
                </c:pt>
                <c:pt idx="5">
                  <c:v>1.6633598061650285</c:v>
                </c:pt>
                <c:pt idx="6">
                  <c:v>1.5755814563973327</c:v>
                </c:pt>
                <c:pt idx="7">
                  <c:v>1.4920702814845168</c:v>
                </c:pt>
                <c:pt idx="8">
                  <c:v>1.4125225045009</c:v>
                </c:pt>
                <c:pt idx="9">
                  <c:v>1.336662514349918</c:v>
                </c:pt>
                <c:pt idx="10">
                  <c:v>1.2642396753401763</c:v>
                </c:pt>
                <c:pt idx="11">
                  <c:v>1.1950255608207474</c:v>
                </c:pt>
                <c:pt idx="12">
                  <c:v>1.1288115465424315</c:v>
                </c:pt>
                <c:pt idx="13">
                  <c:v>1.0654067103292575</c:v>
                </c:pt>
                <c:pt idx="14">
                  <c:v>1.0046359935209908</c:v>
                </c:pt>
                <c:pt idx="15">
                  <c:v>0.94633858689825212</c:v>
                </c:pt>
                <c:pt idx="16">
                  <c:v>0.89036650975117648</c:v>
                </c:pt>
                <c:pt idx="17">
                  <c:v>0.83658335565491471</c:v>
                </c:pt>
                <c:pt idx="18">
                  <c:v>0.78486318257143972</c:v>
                </c:pt>
                <c:pt idx="19">
                  <c:v>0.73508952826634377</c:v>
                </c:pt>
                <c:pt idx="20">
                  <c:v>0.68715453483845823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5-4988-B806-BA034F4D3705}"/>
            </c:ext>
          </c:extLst>
        </c:ser>
        <c:ser>
          <c:idx val="2"/>
          <c:order val="2"/>
          <c:tx>
            <c:strRef>
              <c:f>'Mounting Adhesive Calculation'!$D$10</c:f>
              <c:strCache>
                <c:ptCount val="1"/>
                <c:pt idx="0">
                  <c:v>Muench/Vanbezooijen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'Mounting Adhesive Calculation'!$H$3:$H$23</c:f>
              <c:numCache>
                <c:formatCode>General</c:formatCode>
                <c:ptCount val="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</c:numCache>
            </c:numRef>
          </c:cat>
          <c:val>
            <c:numRef>
              <c:f>'Mounting Adhesive Calculation'!$D$11:$D$31</c:f>
              <c:numCache>
                <c:formatCode>General</c:formatCode>
                <c:ptCount val="21"/>
                <c:pt idx="0" formatCode="0.00E+00">
                  <c:v>2.501310662415869</c:v>
                </c:pt>
                <c:pt idx="1">
                  <c:v>2.3427205444491701</c:v>
                </c:pt>
                <c:pt idx="2">
                  <c:v>2.1961499427074802</c:v>
                </c:pt>
                <c:pt idx="3">
                  <c:v>2.0602823121204952</c:v>
                </c:pt>
                <c:pt idx="4">
                  <c:v>1.9339866098600114</c:v>
                </c:pt>
                <c:pt idx="5">
                  <c:v>1.8162857352833102</c:v>
                </c:pt>
                <c:pt idx="6">
                  <c:v>1.7063312011371714</c:v>
                </c:pt>
                <c:pt idx="7">
                  <c:v>1.6033826463909719</c:v>
                </c:pt>
                <c:pt idx="8">
                  <c:v>1.5067911443051478</c:v>
                </c:pt>
                <c:pt idx="9">
                  <c:v>1.415985510058865</c:v>
                </c:pt>
                <c:pt idx="10">
                  <c:v>1.3304609973621402</c:v>
                </c:pt>
                <c:pt idx="11">
                  <c:v>1.2497699115044247</c:v>
                </c:pt>
                <c:pt idx="12">
                  <c:v>1.1735137701804366</c:v>
                </c:pt>
                <c:pt idx="13">
                  <c:v>1.1013367223152906</c:v>
                </c:pt>
                <c:pt idx="14">
                  <c:v>1.0329199954990431</c:v>
                </c:pt>
                <c:pt idx="15">
                  <c:v>0.96797718923068476</c:v>
                </c:pt>
                <c:pt idx="16">
                  <c:v>0.90625026737967884</c:v>
                </c:pt>
                <c:pt idx="17">
                  <c:v>0.84750613160778554</c:v>
                </c:pt>
                <c:pt idx="18">
                  <c:v>0.79153367981249312</c:v>
                </c:pt>
                <c:pt idx="19">
                  <c:v>0.73814127134252561</c:v>
                </c:pt>
                <c:pt idx="20">
                  <c:v>0.68715453483845823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75-4988-B806-BA034F4D3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43711"/>
        <c:axId val="238744127"/>
      </c:lineChart>
      <c:catAx>
        <c:axId val="2387437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Poisson</a:t>
                </a:r>
                <a:r>
                  <a:rPr lang="en-US" baseline="0"/>
                  <a:t>'s Ratio of Bond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744127"/>
        <c:crosses val="autoZero"/>
        <c:auto val="1"/>
        <c:lblAlgn val="ctr"/>
        <c:lblOffset val="100"/>
        <c:noMultiLvlLbl val="0"/>
      </c:catAx>
      <c:valAx>
        <c:axId val="23874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mm</a:t>
                </a:r>
                <a:r>
                  <a:rPr lang="en-US" baseline="0"/>
                  <a:t> Thickness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74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Calcite Z Dispalcement (0 is not built)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Inner Dia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'Calcite 5_4 optimization'!$F$5:$NS$5</c:f>
              <c:numCache>
                <c:formatCode>General</c:formatCode>
                <c:ptCount val="378"/>
                <c:pt idx="0">
                  <c:v>35.5</c:v>
                </c:pt>
                <c:pt idx="1">
                  <c:v>36</c:v>
                </c:pt>
                <c:pt idx="2">
                  <c:v>36.5</c:v>
                </c:pt>
                <c:pt idx="3">
                  <c:v>37</c:v>
                </c:pt>
                <c:pt idx="4">
                  <c:v>37.5</c:v>
                </c:pt>
                <c:pt idx="5">
                  <c:v>38</c:v>
                </c:pt>
                <c:pt idx="6">
                  <c:v>38.5</c:v>
                </c:pt>
                <c:pt idx="7">
                  <c:v>39</c:v>
                </c:pt>
                <c:pt idx="8">
                  <c:v>39.5</c:v>
                </c:pt>
                <c:pt idx="9">
                  <c:v>40</c:v>
                </c:pt>
                <c:pt idx="10">
                  <c:v>40.5</c:v>
                </c:pt>
                <c:pt idx="11">
                  <c:v>41</c:v>
                </c:pt>
                <c:pt idx="12">
                  <c:v>41.5</c:v>
                </c:pt>
                <c:pt idx="13">
                  <c:v>42</c:v>
                </c:pt>
                <c:pt idx="14">
                  <c:v>42.5</c:v>
                </c:pt>
                <c:pt idx="15">
                  <c:v>43</c:v>
                </c:pt>
                <c:pt idx="16">
                  <c:v>43.5</c:v>
                </c:pt>
                <c:pt idx="17">
                  <c:v>44</c:v>
                </c:pt>
                <c:pt idx="18">
                  <c:v>35.5</c:v>
                </c:pt>
                <c:pt idx="19">
                  <c:v>36</c:v>
                </c:pt>
                <c:pt idx="20">
                  <c:v>36.5</c:v>
                </c:pt>
                <c:pt idx="21">
                  <c:v>37</c:v>
                </c:pt>
                <c:pt idx="22">
                  <c:v>37.5</c:v>
                </c:pt>
                <c:pt idx="23">
                  <c:v>38</c:v>
                </c:pt>
                <c:pt idx="24">
                  <c:v>38.5</c:v>
                </c:pt>
                <c:pt idx="25">
                  <c:v>39</c:v>
                </c:pt>
                <c:pt idx="26">
                  <c:v>39.5</c:v>
                </c:pt>
                <c:pt idx="27">
                  <c:v>40</c:v>
                </c:pt>
                <c:pt idx="28">
                  <c:v>40.5</c:v>
                </c:pt>
                <c:pt idx="29">
                  <c:v>41</c:v>
                </c:pt>
                <c:pt idx="30">
                  <c:v>41.5</c:v>
                </c:pt>
                <c:pt idx="31">
                  <c:v>42</c:v>
                </c:pt>
                <c:pt idx="32">
                  <c:v>42.5</c:v>
                </c:pt>
                <c:pt idx="33">
                  <c:v>43</c:v>
                </c:pt>
                <c:pt idx="34">
                  <c:v>43.5</c:v>
                </c:pt>
                <c:pt idx="35">
                  <c:v>44</c:v>
                </c:pt>
                <c:pt idx="36">
                  <c:v>35.5</c:v>
                </c:pt>
                <c:pt idx="37">
                  <c:v>36</c:v>
                </c:pt>
                <c:pt idx="38">
                  <c:v>36.5</c:v>
                </c:pt>
                <c:pt idx="39">
                  <c:v>37</c:v>
                </c:pt>
                <c:pt idx="40">
                  <c:v>37.5</c:v>
                </c:pt>
                <c:pt idx="41">
                  <c:v>38</c:v>
                </c:pt>
                <c:pt idx="42">
                  <c:v>38.5</c:v>
                </c:pt>
                <c:pt idx="43">
                  <c:v>39</c:v>
                </c:pt>
                <c:pt idx="44">
                  <c:v>39.5</c:v>
                </c:pt>
                <c:pt idx="45">
                  <c:v>40</c:v>
                </c:pt>
                <c:pt idx="46">
                  <c:v>40.5</c:v>
                </c:pt>
                <c:pt idx="47">
                  <c:v>41</c:v>
                </c:pt>
                <c:pt idx="48">
                  <c:v>41.5</c:v>
                </c:pt>
                <c:pt idx="49">
                  <c:v>42</c:v>
                </c:pt>
                <c:pt idx="50">
                  <c:v>42.5</c:v>
                </c:pt>
                <c:pt idx="51">
                  <c:v>43</c:v>
                </c:pt>
                <c:pt idx="52">
                  <c:v>43.5</c:v>
                </c:pt>
                <c:pt idx="53">
                  <c:v>44</c:v>
                </c:pt>
                <c:pt idx="54">
                  <c:v>35.5</c:v>
                </c:pt>
                <c:pt idx="55">
                  <c:v>36</c:v>
                </c:pt>
                <c:pt idx="56">
                  <c:v>36.5</c:v>
                </c:pt>
                <c:pt idx="57">
                  <c:v>37</c:v>
                </c:pt>
                <c:pt idx="58">
                  <c:v>37.5</c:v>
                </c:pt>
                <c:pt idx="59">
                  <c:v>38</c:v>
                </c:pt>
                <c:pt idx="60">
                  <c:v>38.5</c:v>
                </c:pt>
                <c:pt idx="61">
                  <c:v>39</c:v>
                </c:pt>
                <c:pt idx="62">
                  <c:v>39.5</c:v>
                </c:pt>
                <c:pt idx="63">
                  <c:v>40</c:v>
                </c:pt>
                <c:pt idx="64">
                  <c:v>40.5</c:v>
                </c:pt>
                <c:pt idx="65">
                  <c:v>41</c:v>
                </c:pt>
                <c:pt idx="66">
                  <c:v>41.5</c:v>
                </c:pt>
                <c:pt idx="67">
                  <c:v>42</c:v>
                </c:pt>
                <c:pt idx="68">
                  <c:v>42.5</c:v>
                </c:pt>
                <c:pt idx="69">
                  <c:v>43</c:v>
                </c:pt>
                <c:pt idx="70">
                  <c:v>43.5</c:v>
                </c:pt>
                <c:pt idx="71">
                  <c:v>44</c:v>
                </c:pt>
                <c:pt idx="72">
                  <c:v>35.5</c:v>
                </c:pt>
                <c:pt idx="73">
                  <c:v>36</c:v>
                </c:pt>
                <c:pt idx="74">
                  <c:v>36.5</c:v>
                </c:pt>
                <c:pt idx="75">
                  <c:v>37</c:v>
                </c:pt>
                <c:pt idx="76">
                  <c:v>37.5</c:v>
                </c:pt>
                <c:pt idx="77">
                  <c:v>38</c:v>
                </c:pt>
                <c:pt idx="78">
                  <c:v>38.5</c:v>
                </c:pt>
                <c:pt idx="79">
                  <c:v>39</c:v>
                </c:pt>
                <c:pt idx="80">
                  <c:v>39.5</c:v>
                </c:pt>
                <c:pt idx="81">
                  <c:v>40</c:v>
                </c:pt>
                <c:pt idx="82">
                  <c:v>40.5</c:v>
                </c:pt>
                <c:pt idx="83">
                  <c:v>41</c:v>
                </c:pt>
                <c:pt idx="84">
                  <c:v>41.5</c:v>
                </c:pt>
                <c:pt idx="85">
                  <c:v>42</c:v>
                </c:pt>
                <c:pt idx="86">
                  <c:v>42.5</c:v>
                </c:pt>
                <c:pt idx="87">
                  <c:v>43</c:v>
                </c:pt>
                <c:pt idx="88">
                  <c:v>43.5</c:v>
                </c:pt>
                <c:pt idx="89">
                  <c:v>44</c:v>
                </c:pt>
                <c:pt idx="90">
                  <c:v>35.5</c:v>
                </c:pt>
                <c:pt idx="91">
                  <c:v>36</c:v>
                </c:pt>
                <c:pt idx="92">
                  <c:v>36.5</c:v>
                </c:pt>
                <c:pt idx="93">
                  <c:v>37</c:v>
                </c:pt>
                <c:pt idx="94">
                  <c:v>37.5</c:v>
                </c:pt>
                <c:pt idx="95">
                  <c:v>38</c:v>
                </c:pt>
                <c:pt idx="96">
                  <c:v>38.5</c:v>
                </c:pt>
                <c:pt idx="97">
                  <c:v>39</c:v>
                </c:pt>
                <c:pt idx="98">
                  <c:v>39.5</c:v>
                </c:pt>
                <c:pt idx="99">
                  <c:v>40</c:v>
                </c:pt>
                <c:pt idx="100">
                  <c:v>40.5</c:v>
                </c:pt>
                <c:pt idx="101">
                  <c:v>41</c:v>
                </c:pt>
                <c:pt idx="102">
                  <c:v>41.5</c:v>
                </c:pt>
                <c:pt idx="103">
                  <c:v>42</c:v>
                </c:pt>
                <c:pt idx="104">
                  <c:v>42.5</c:v>
                </c:pt>
                <c:pt idx="105">
                  <c:v>43</c:v>
                </c:pt>
                <c:pt idx="106">
                  <c:v>43.5</c:v>
                </c:pt>
                <c:pt idx="107">
                  <c:v>44</c:v>
                </c:pt>
                <c:pt idx="108">
                  <c:v>35.5</c:v>
                </c:pt>
                <c:pt idx="109">
                  <c:v>36</c:v>
                </c:pt>
                <c:pt idx="110">
                  <c:v>36.5</c:v>
                </c:pt>
                <c:pt idx="111">
                  <c:v>37</c:v>
                </c:pt>
                <c:pt idx="112">
                  <c:v>37.5</c:v>
                </c:pt>
                <c:pt idx="113">
                  <c:v>38</c:v>
                </c:pt>
                <c:pt idx="114">
                  <c:v>38.5</c:v>
                </c:pt>
                <c:pt idx="115">
                  <c:v>39</c:v>
                </c:pt>
                <c:pt idx="116">
                  <c:v>39.5</c:v>
                </c:pt>
                <c:pt idx="117">
                  <c:v>40</c:v>
                </c:pt>
                <c:pt idx="118">
                  <c:v>40.5</c:v>
                </c:pt>
                <c:pt idx="119">
                  <c:v>41</c:v>
                </c:pt>
                <c:pt idx="120">
                  <c:v>41.5</c:v>
                </c:pt>
                <c:pt idx="121">
                  <c:v>42</c:v>
                </c:pt>
                <c:pt idx="122">
                  <c:v>42.5</c:v>
                </c:pt>
                <c:pt idx="123">
                  <c:v>43</c:v>
                </c:pt>
                <c:pt idx="124">
                  <c:v>43.5</c:v>
                </c:pt>
                <c:pt idx="125">
                  <c:v>44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35.5</c:v>
                </c:pt>
                <c:pt idx="145">
                  <c:v>36</c:v>
                </c:pt>
                <c:pt idx="146">
                  <c:v>36.5</c:v>
                </c:pt>
                <c:pt idx="147">
                  <c:v>37</c:v>
                </c:pt>
                <c:pt idx="148">
                  <c:v>37.5</c:v>
                </c:pt>
                <c:pt idx="149">
                  <c:v>38</c:v>
                </c:pt>
                <c:pt idx="150">
                  <c:v>38.5</c:v>
                </c:pt>
                <c:pt idx="151">
                  <c:v>39</c:v>
                </c:pt>
                <c:pt idx="152">
                  <c:v>39.5</c:v>
                </c:pt>
                <c:pt idx="153">
                  <c:v>40</c:v>
                </c:pt>
                <c:pt idx="154">
                  <c:v>40.5</c:v>
                </c:pt>
                <c:pt idx="155">
                  <c:v>41</c:v>
                </c:pt>
                <c:pt idx="156">
                  <c:v>41.5</c:v>
                </c:pt>
                <c:pt idx="157">
                  <c:v>42</c:v>
                </c:pt>
                <c:pt idx="158">
                  <c:v>42.5</c:v>
                </c:pt>
                <c:pt idx="159">
                  <c:v>43</c:v>
                </c:pt>
                <c:pt idx="160">
                  <c:v>43.5</c:v>
                </c:pt>
                <c:pt idx="161">
                  <c:v>44</c:v>
                </c:pt>
                <c:pt idx="162">
                  <c:v>35.5</c:v>
                </c:pt>
                <c:pt idx="163">
                  <c:v>36</c:v>
                </c:pt>
                <c:pt idx="164">
                  <c:v>36.5</c:v>
                </c:pt>
                <c:pt idx="165">
                  <c:v>37</c:v>
                </c:pt>
                <c:pt idx="166">
                  <c:v>37.5</c:v>
                </c:pt>
                <c:pt idx="167">
                  <c:v>38</c:v>
                </c:pt>
                <c:pt idx="168">
                  <c:v>38.5</c:v>
                </c:pt>
                <c:pt idx="169">
                  <c:v>39</c:v>
                </c:pt>
                <c:pt idx="170">
                  <c:v>39.5</c:v>
                </c:pt>
                <c:pt idx="171">
                  <c:v>40</c:v>
                </c:pt>
                <c:pt idx="172">
                  <c:v>40.5</c:v>
                </c:pt>
                <c:pt idx="173">
                  <c:v>41</c:v>
                </c:pt>
                <c:pt idx="174">
                  <c:v>41.5</c:v>
                </c:pt>
                <c:pt idx="175">
                  <c:v>42</c:v>
                </c:pt>
                <c:pt idx="176">
                  <c:v>42.5</c:v>
                </c:pt>
                <c:pt idx="177">
                  <c:v>43</c:v>
                </c:pt>
                <c:pt idx="178">
                  <c:v>43.5</c:v>
                </c:pt>
                <c:pt idx="179">
                  <c:v>44</c:v>
                </c:pt>
                <c:pt idx="180">
                  <c:v>35.5</c:v>
                </c:pt>
                <c:pt idx="181">
                  <c:v>36</c:v>
                </c:pt>
                <c:pt idx="182">
                  <c:v>36.5</c:v>
                </c:pt>
                <c:pt idx="183">
                  <c:v>37</c:v>
                </c:pt>
                <c:pt idx="184">
                  <c:v>37.5</c:v>
                </c:pt>
                <c:pt idx="185">
                  <c:v>38</c:v>
                </c:pt>
                <c:pt idx="186">
                  <c:v>38.5</c:v>
                </c:pt>
                <c:pt idx="187">
                  <c:v>39</c:v>
                </c:pt>
                <c:pt idx="188">
                  <c:v>39.5</c:v>
                </c:pt>
                <c:pt idx="189">
                  <c:v>40</c:v>
                </c:pt>
                <c:pt idx="190">
                  <c:v>40.5</c:v>
                </c:pt>
                <c:pt idx="191">
                  <c:v>41</c:v>
                </c:pt>
                <c:pt idx="192">
                  <c:v>41.5</c:v>
                </c:pt>
                <c:pt idx="193">
                  <c:v>42</c:v>
                </c:pt>
                <c:pt idx="194">
                  <c:v>42.5</c:v>
                </c:pt>
                <c:pt idx="195">
                  <c:v>43</c:v>
                </c:pt>
                <c:pt idx="196">
                  <c:v>43.5</c:v>
                </c:pt>
                <c:pt idx="197">
                  <c:v>44</c:v>
                </c:pt>
                <c:pt idx="198">
                  <c:v>35.5</c:v>
                </c:pt>
                <c:pt idx="199">
                  <c:v>36</c:v>
                </c:pt>
                <c:pt idx="200">
                  <c:v>36.5</c:v>
                </c:pt>
                <c:pt idx="201">
                  <c:v>37</c:v>
                </c:pt>
                <c:pt idx="202">
                  <c:v>37.5</c:v>
                </c:pt>
                <c:pt idx="203">
                  <c:v>38</c:v>
                </c:pt>
                <c:pt idx="204">
                  <c:v>38.5</c:v>
                </c:pt>
                <c:pt idx="205">
                  <c:v>39</c:v>
                </c:pt>
                <c:pt idx="206">
                  <c:v>39.5</c:v>
                </c:pt>
                <c:pt idx="207">
                  <c:v>40</c:v>
                </c:pt>
                <c:pt idx="208">
                  <c:v>40.5</c:v>
                </c:pt>
                <c:pt idx="209">
                  <c:v>41</c:v>
                </c:pt>
                <c:pt idx="210">
                  <c:v>41.5</c:v>
                </c:pt>
                <c:pt idx="211">
                  <c:v>42</c:v>
                </c:pt>
                <c:pt idx="212">
                  <c:v>42.5</c:v>
                </c:pt>
                <c:pt idx="213">
                  <c:v>43</c:v>
                </c:pt>
                <c:pt idx="214">
                  <c:v>43.5</c:v>
                </c:pt>
                <c:pt idx="215">
                  <c:v>44</c:v>
                </c:pt>
                <c:pt idx="216">
                  <c:v>35.5</c:v>
                </c:pt>
                <c:pt idx="217">
                  <c:v>36</c:v>
                </c:pt>
                <c:pt idx="218">
                  <c:v>36.5</c:v>
                </c:pt>
                <c:pt idx="219">
                  <c:v>37</c:v>
                </c:pt>
                <c:pt idx="220">
                  <c:v>37.5</c:v>
                </c:pt>
                <c:pt idx="221">
                  <c:v>38</c:v>
                </c:pt>
                <c:pt idx="222">
                  <c:v>38.5</c:v>
                </c:pt>
                <c:pt idx="223">
                  <c:v>39</c:v>
                </c:pt>
                <c:pt idx="224">
                  <c:v>39.5</c:v>
                </c:pt>
                <c:pt idx="225">
                  <c:v>40</c:v>
                </c:pt>
                <c:pt idx="226">
                  <c:v>40.5</c:v>
                </c:pt>
                <c:pt idx="227">
                  <c:v>41</c:v>
                </c:pt>
                <c:pt idx="228">
                  <c:v>41.5</c:v>
                </c:pt>
                <c:pt idx="229">
                  <c:v>42</c:v>
                </c:pt>
                <c:pt idx="230">
                  <c:v>42.5</c:v>
                </c:pt>
                <c:pt idx="231">
                  <c:v>43</c:v>
                </c:pt>
                <c:pt idx="232">
                  <c:v>43.5</c:v>
                </c:pt>
                <c:pt idx="233">
                  <c:v>44</c:v>
                </c:pt>
                <c:pt idx="234">
                  <c:v>35.5</c:v>
                </c:pt>
                <c:pt idx="235">
                  <c:v>36</c:v>
                </c:pt>
                <c:pt idx="236">
                  <c:v>36.5</c:v>
                </c:pt>
                <c:pt idx="237">
                  <c:v>37</c:v>
                </c:pt>
                <c:pt idx="238">
                  <c:v>37.5</c:v>
                </c:pt>
                <c:pt idx="239">
                  <c:v>38</c:v>
                </c:pt>
                <c:pt idx="240">
                  <c:v>38.5</c:v>
                </c:pt>
                <c:pt idx="241">
                  <c:v>39</c:v>
                </c:pt>
                <c:pt idx="242">
                  <c:v>39.5</c:v>
                </c:pt>
                <c:pt idx="243">
                  <c:v>40</c:v>
                </c:pt>
                <c:pt idx="244">
                  <c:v>40.5</c:v>
                </c:pt>
                <c:pt idx="245">
                  <c:v>41</c:v>
                </c:pt>
                <c:pt idx="246">
                  <c:v>41.5</c:v>
                </c:pt>
                <c:pt idx="247">
                  <c:v>42</c:v>
                </c:pt>
                <c:pt idx="248">
                  <c:v>42.5</c:v>
                </c:pt>
                <c:pt idx="249">
                  <c:v>43</c:v>
                </c:pt>
                <c:pt idx="250">
                  <c:v>43.5</c:v>
                </c:pt>
                <c:pt idx="251">
                  <c:v>44</c:v>
                </c:pt>
                <c:pt idx="252">
                  <c:v>35.5</c:v>
                </c:pt>
                <c:pt idx="253">
                  <c:v>36</c:v>
                </c:pt>
                <c:pt idx="254">
                  <c:v>36.5</c:v>
                </c:pt>
                <c:pt idx="255">
                  <c:v>37</c:v>
                </c:pt>
                <c:pt idx="256">
                  <c:v>37.5</c:v>
                </c:pt>
                <c:pt idx="257">
                  <c:v>38</c:v>
                </c:pt>
                <c:pt idx="258">
                  <c:v>38.5</c:v>
                </c:pt>
                <c:pt idx="259">
                  <c:v>39</c:v>
                </c:pt>
                <c:pt idx="260">
                  <c:v>39.5</c:v>
                </c:pt>
                <c:pt idx="261">
                  <c:v>40</c:v>
                </c:pt>
                <c:pt idx="262">
                  <c:v>40.5</c:v>
                </c:pt>
                <c:pt idx="263">
                  <c:v>41</c:v>
                </c:pt>
                <c:pt idx="264">
                  <c:v>41.5</c:v>
                </c:pt>
                <c:pt idx="265">
                  <c:v>42</c:v>
                </c:pt>
                <c:pt idx="266">
                  <c:v>42.5</c:v>
                </c:pt>
                <c:pt idx="267">
                  <c:v>43</c:v>
                </c:pt>
                <c:pt idx="268">
                  <c:v>43.5</c:v>
                </c:pt>
                <c:pt idx="269">
                  <c:v>44</c:v>
                </c:pt>
                <c:pt idx="270">
                  <c:v>35.5</c:v>
                </c:pt>
                <c:pt idx="271">
                  <c:v>36</c:v>
                </c:pt>
                <c:pt idx="272">
                  <c:v>36.5</c:v>
                </c:pt>
                <c:pt idx="273">
                  <c:v>37</c:v>
                </c:pt>
                <c:pt idx="274">
                  <c:v>37.5</c:v>
                </c:pt>
                <c:pt idx="275">
                  <c:v>38</c:v>
                </c:pt>
                <c:pt idx="276">
                  <c:v>38.5</c:v>
                </c:pt>
                <c:pt idx="277">
                  <c:v>39</c:v>
                </c:pt>
                <c:pt idx="278">
                  <c:v>39.5</c:v>
                </c:pt>
                <c:pt idx="279">
                  <c:v>40</c:v>
                </c:pt>
                <c:pt idx="280">
                  <c:v>40.5</c:v>
                </c:pt>
                <c:pt idx="281">
                  <c:v>41</c:v>
                </c:pt>
                <c:pt idx="282">
                  <c:v>41.5</c:v>
                </c:pt>
                <c:pt idx="283">
                  <c:v>42</c:v>
                </c:pt>
                <c:pt idx="284">
                  <c:v>42.5</c:v>
                </c:pt>
                <c:pt idx="285">
                  <c:v>43</c:v>
                </c:pt>
                <c:pt idx="286">
                  <c:v>43.5</c:v>
                </c:pt>
                <c:pt idx="287">
                  <c:v>44</c:v>
                </c:pt>
                <c:pt idx="288">
                  <c:v>35.5</c:v>
                </c:pt>
                <c:pt idx="289">
                  <c:v>36</c:v>
                </c:pt>
                <c:pt idx="290">
                  <c:v>36.5</c:v>
                </c:pt>
                <c:pt idx="291">
                  <c:v>37</c:v>
                </c:pt>
                <c:pt idx="292">
                  <c:v>37.5</c:v>
                </c:pt>
                <c:pt idx="293">
                  <c:v>38</c:v>
                </c:pt>
                <c:pt idx="294">
                  <c:v>38.5</c:v>
                </c:pt>
                <c:pt idx="295">
                  <c:v>39</c:v>
                </c:pt>
                <c:pt idx="296">
                  <c:v>39.5</c:v>
                </c:pt>
                <c:pt idx="297">
                  <c:v>40</c:v>
                </c:pt>
                <c:pt idx="298">
                  <c:v>40.5</c:v>
                </c:pt>
                <c:pt idx="299">
                  <c:v>41</c:v>
                </c:pt>
                <c:pt idx="300">
                  <c:v>41.5</c:v>
                </c:pt>
                <c:pt idx="301">
                  <c:v>42</c:v>
                </c:pt>
                <c:pt idx="302">
                  <c:v>42.5</c:v>
                </c:pt>
                <c:pt idx="303">
                  <c:v>43</c:v>
                </c:pt>
                <c:pt idx="304">
                  <c:v>43.5</c:v>
                </c:pt>
                <c:pt idx="305">
                  <c:v>44</c:v>
                </c:pt>
                <c:pt idx="306">
                  <c:v>35.5</c:v>
                </c:pt>
                <c:pt idx="307">
                  <c:v>36</c:v>
                </c:pt>
                <c:pt idx="308">
                  <c:v>36.5</c:v>
                </c:pt>
                <c:pt idx="309">
                  <c:v>37</c:v>
                </c:pt>
                <c:pt idx="310">
                  <c:v>37.5</c:v>
                </c:pt>
                <c:pt idx="311">
                  <c:v>38</c:v>
                </c:pt>
                <c:pt idx="312">
                  <c:v>38.5</c:v>
                </c:pt>
                <c:pt idx="313">
                  <c:v>39</c:v>
                </c:pt>
                <c:pt idx="314">
                  <c:v>39.5</c:v>
                </c:pt>
                <c:pt idx="315">
                  <c:v>40</c:v>
                </c:pt>
                <c:pt idx="316">
                  <c:v>40.5</c:v>
                </c:pt>
                <c:pt idx="317">
                  <c:v>41</c:v>
                </c:pt>
                <c:pt idx="318">
                  <c:v>41.5</c:v>
                </c:pt>
                <c:pt idx="319">
                  <c:v>42</c:v>
                </c:pt>
                <c:pt idx="320">
                  <c:v>42.5</c:v>
                </c:pt>
                <c:pt idx="321">
                  <c:v>43</c:v>
                </c:pt>
                <c:pt idx="322">
                  <c:v>43.5</c:v>
                </c:pt>
                <c:pt idx="323">
                  <c:v>44</c:v>
                </c:pt>
                <c:pt idx="324">
                  <c:v>35.5</c:v>
                </c:pt>
                <c:pt idx="325">
                  <c:v>36</c:v>
                </c:pt>
                <c:pt idx="326">
                  <c:v>36.5</c:v>
                </c:pt>
                <c:pt idx="327">
                  <c:v>37</c:v>
                </c:pt>
                <c:pt idx="328">
                  <c:v>37.5</c:v>
                </c:pt>
                <c:pt idx="329">
                  <c:v>38</c:v>
                </c:pt>
                <c:pt idx="330">
                  <c:v>38.5</c:v>
                </c:pt>
                <c:pt idx="331">
                  <c:v>39</c:v>
                </c:pt>
                <c:pt idx="332">
                  <c:v>39.5</c:v>
                </c:pt>
                <c:pt idx="333">
                  <c:v>40</c:v>
                </c:pt>
                <c:pt idx="334">
                  <c:v>40.5</c:v>
                </c:pt>
                <c:pt idx="335">
                  <c:v>41</c:v>
                </c:pt>
                <c:pt idx="336">
                  <c:v>41.5</c:v>
                </c:pt>
                <c:pt idx="337">
                  <c:v>42</c:v>
                </c:pt>
                <c:pt idx="338">
                  <c:v>42.5</c:v>
                </c:pt>
                <c:pt idx="339">
                  <c:v>43</c:v>
                </c:pt>
                <c:pt idx="340">
                  <c:v>43.5</c:v>
                </c:pt>
                <c:pt idx="341">
                  <c:v>44</c:v>
                </c:pt>
                <c:pt idx="342">
                  <c:v>35.5</c:v>
                </c:pt>
                <c:pt idx="343">
                  <c:v>36</c:v>
                </c:pt>
                <c:pt idx="344">
                  <c:v>36.5</c:v>
                </c:pt>
                <c:pt idx="345">
                  <c:v>37</c:v>
                </c:pt>
                <c:pt idx="346">
                  <c:v>37.5</c:v>
                </c:pt>
                <c:pt idx="347">
                  <c:v>38</c:v>
                </c:pt>
                <c:pt idx="348">
                  <c:v>38.5</c:v>
                </c:pt>
                <c:pt idx="349">
                  <c:v>39</c:v>
                </c:pt>
                <c:pt idx="350">
                  <c:v>39.5</c:v>
                </c:pt>
                <c:pt idx="351">
                  <c:v>40</c:v>
                </c:pt>
                <c:pt idx="352">
                  <c:v>40.5</c:v>
                </c:pt>
                <c:pt idx="353">
                  <c:v>41</c:v>
                </c:pt>
                <c:pt idx="354">
                  <c:v>41.5</c:v>
                </c:pt>
                <c:pt idx="355">
                  <c:v>42</c:v>
                </c:pt>
                <c:pt idx="356">
                  <c:v>42.5</c:v>
                </c:pt>
                <c:pt idx="357">
                  <c:v>43</c:v>
                </c:pt>
                <c:pt idx="358">
                  <c:v>43.5</c:v>
                </c:pt>
                <c:pt idx="359">
                  <c:v>44</c:v>
                </c:pt>
                <c:pt idx="360">
                  <c:v>35.5</c:v>
                </c:pt>
                <c:pt idx="361">
                  <c:v>36</c:v>
                </c:pt>
                <c:pt idx="362">
                  <c:v>36.5</c:v>
                </c:pt>
                <c:pt idx="363">
                  <c:v>37</c:v>
                </c:pt>
                <c:pt idx="364">
                  <c:v>37.5</c:v>
                </c:pt>
                <c:pt idx="365">
                  <c:v>38</c:v>
                </c:pt>
                <c:pt idx="366">
                  <c:v>38.5</c:v>
                </c:pt>
                <c:pt idx="367">
                  <c:v>39</c:v>
                </c:pt>
                <c:pt idx="368">
                  <c:v>39.5</c:v>
                </c:pt>
                <c:pt idx="369">
                  <c:v>40</c:v>
                </c:pt>
                <c:pt idx="370">
                  <c:v>40.5</c:v>
                </c:pt>
                <c:pt idx="371">
                  <c:v>41</c:v>
                </c:pt>
                <c:pt idx="372">
                  <c:v>41.5</c:v>
                </c:pt>
                <c:pt idx="373">
                  <c:v>42</c:v>
                </c:pt>
                <c:pt idx="374">
                  <c:v>42.5</c:v>
                </c:pt>
                <c:pt idx="375">
                  <c:v>43</c:v>
                </c:pt>
                <c:pt idx="376">
                  <c:v>43.5</c:v>
                </c:pt>
                <c:pt idx="37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5-4B28-B8B1-6722038D93C1}"/>
            </c:ext>
          </c:extLst>
        </c:ser>
        <c:ser>
          <c:idx val="1"/>
          <c:order val="1"/>
          <c:tx>
            <c:v>Outer Dia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'Calcite 5_4 optimization'!$F$6:$NS$6</c:f>
              <c:numCache>
                <c:formatCode>General</c:formatCode>
                <c:ptCount val="378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46</c:v>
                </c:pt>
                <c:pt idx="19">
                  <c:v>46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46</c:v>
                </c:pt>
                <c:pt idx="24">
                  <c:v>46</c:v>
                </c:pt>
                <c:pt idx="25">
                  <c:v>46</c:v>
                </c:pt>
                <c:pt idx="26">
                  <c:v>46</c:v>
                </c:pt>
                <c:pt idx="27">
                  <c:v>46</c:v>
                </c:pt>
                <c:pt idx="28">
                  <c:v>46</c:v>
                </c:pt>
                <c:pt idx="29">
                  <c:v>46</c:v>
                </c:pt>
                <c:pt idx="30">
                  <c:v>46</c:v>
                </c:pt>
                <c:pt idx="31">
                  <c:v>46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47</c:v>
                </c:pt>
                <c:pt idx="37">
                  <c:v>47</c:v>
                </c:pt>
                <c:pt idx="38">
                  <c:v>47</c:v>
                </c:pt>
                <c:pt idx="39">
                  <c:v>47</c:v>
                </c:pt>
                <c:pt idx="40">
                  <c:v>47</c:v>
                </c:pt>
                <c:pt idx="41">
                  <c:v>47</c:v>
                </c:pt>
                <c:pt idx="42">
                  <c:v>47</c:v>
                </c:pt>
                <c:pt idx="43">
                  <c:v>47</c:v>
                </c:pt>
                <c:pt idx="44">
                  <c:v>47</c:v>
                </c:pt>
                <c:pt idx="45">
                  <c:v>47</c:v>
                </c:pt>
                <c:pt idx="46">
                  <c:v>47</c:v>
                </c:pt>
                <c:pt idx="47">
                  <c:v>47</c:v>
                </c:pt>
                <c:pt idx="48">
                  <c:v>47</c:v>
                </c:pt>
                <c:pt idx="49">
                  <c:v>47</c:v>
                </c:pt>
                <c:pt idx="50">
                  <c:v>47</c:v>
                </c:pt>
                <c:pt idx="51">
                  <c:v>47</c:v>
                </c:pt>
                <c:pt idx="52">
                  <c:v>47</c:v>
                </c:pt>
                <c:pt idx="53">
                  <c:v>47</c:v>
                </c:pt>
                <c:pt idx="54">
                  <c:v>48</c:v>
                </c:pt>
                <c:pt idx="55">
                  <c:v>48</c:v>
                </c:pt>
                <c:pt idx="56">
                  <c:v>48</c:v>
                </c:pt>
                <c:pt idx="57">
                  <c:v>48</c:v>
                </c:pt>
                <c:pt idx="58">
                  <c:v>48</c:v>
                </c:pt>
                <c:pt idx="59">
                  <c:v>48</c:v>
                </c:pt>
                <c:pt idx="60">
                  <c:v>48</c:v>
                </c:pt>
                <c:pt idx="61">
                  <c:v>48</c:v>
                </c:pt>
                <c:pt idx="62">
                  <c:v>48</c:v>
                </c:pt>
                <c:pt idx="63">
                  <c:v>48</c:v>
                </c:pt>
                <c:pt idx="64">
                  <c:v>48</c:v>
                </c:pt>
                <c:pt idx="65">
                  <c:v>48</c:v>
                </c:pt>
                <c:pt idx="66">
                  <c:v>48</c:v>
                </c:pt>
                <c:pt idx="67">
                  <c:v>48</c:v>
                </c:pt>
                <c:pt idx="68">
                  <c:v>48</c:v>
                </c:pt>
                <c:pt idx="69">
                  <c:v>48</c:v>
                </c:pt>
                <c:pt idx="70">
                  <c:v>48</c:v>
                </c:pt>
                <c:pt idx="71">
                  <c:v>48</c:v>
                </c:pt>
                <c:pt idx="72">
                  <c:v>49</c:v>
                </c:pt>
                <c:pt idx="73">
                  <c:v>49</c:v>
                </c:pt>
                <c:pt idx="74">
                  <c:v>49</c:v>
                </c:pt>
                <c:pt idx="75">
                  <c:v>49</c:v>
                </c:pt>
                <c:pt idx="76">
                  <c:v>49</c:v>
                </c:pt>
                <c:pt idx="77">
                  <c:v>49</c:v>
                </c:pt>
                <c:pt idx="78">
                  <c:v>49</c:v>
                </c:pt>
                <c:pt idx="79">
                  <c:v>49</c:v>
                </c:pt>
                <c:pt idx="80">
                  <c:v>49</c:v>
                </c:pt>
                <c:pt idx="81">
                  <c:v>49</c:v>
                </c:pt>
                <c:pt idx="82">
                  <c:v>49</c:v>
                </c:pt>
                <c:pt idx="83">
                  <c:v>49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49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51</c:v>
                </c:pt>
                <c:pt idx="109">
                  <c:v>51</c:v>
                </c:pt>
                <c:pt idx="110">
                  <c:v>51</c:v>
                </c:pt>
                <c:pt idx="111">
                  <c:v>51</c:v>
                </c:pt>
                <c:pt idx="112">
                  <c:v>51</c:v>
                </c:pt>
                <c:pt idx="113">
                  <c:v>51</c:v>
                </c:pt>
                <c:pt idx="114">
                  <c:v>51</c:v>
                </c:pt>
                <c:pt idx="115">
                  <c:v>51</c:v>
                </c:pt>
                <c:pt idx="116">
                  <c:v>51</c:v>
                </c:pt>
                <c:pt idx="117">
                  <c:v>51</c:v>
                </c:pt>
                <c:pt idx="118">
                  <c:v>51</c:v>
                </c:pt>
                <c:pt idx="119">
                  <c:v>51</c:v>
                </c:pt>
                <c:pt idx="120">
                  <c:v>51</c:v>
                </c:pt>
                <c:pt idx="121">
                  <c:v>51</c:v>
                </c:pt>
                <c:pt idx="122">
                  <c:v>51</c:v>
                </c:pt>
                <c:pt idx="123">
                  <c:v>51</c:v>
                </c:pt>
                <c:pt idx="124">
                  <c:v>51</c:v>
                </c:pt>
                <c:pt idx="125">
                  <c:v>51</c:v>
                </c:pt>
                <c:pt idx="126">
                  <c:v>52</c:v>
                </c:pt>
                <c:pt idx="127">
                  <c:v>52</c:v>
                </c:pt>
                <c:pt idx="128">
                  <c:v>52</c:v>
                </c:pt>
                <c:pt idx="129">
                  <c:v>52</c:v>
                </c:pt>
                <c:pt idx="130">
                  <c:v>52</c:v>
                </c:pt>
                <c:pt idx="131">
                  <c:v>52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53</c:v>
                </c:pt>
                <c:pt idx="145">
                  <c:v>53</c:v>
                </c:pt>
                <c:pt idx="146">
                  <c:v>53</c:v>
                </c:pt>
                <c:pt idx="147">
                  <c:v>53</c:v>
                </c:pt>
                <c:pt idx="148">
                  <c:v>53</c:v>
                </c:pt>
                <c:pt idx="149">
                  <c:v>53</c:v>
                </c:pt>
                <c:pt idx="150">
                  <c:v>53</c:v>
                </c:pt>
                <c:pt idx="151">
                  <c:v>53</c:v>
                </c:pt>
                <c:pt idx="152">
                  <c:v>53</c:v>
                </c:pt>
                <c:pt idx="153">
                  <c:v>53</c:v>
                </c:pt>
                <c:pt idx="154">
                  <c:v>53</c:v>
                </c:pt>
                <c:pt idx="155">
                  <c:v>53</c:v>
                </c:pt>
                <c:pt idx="156">
                  <c:v>53</c:v>
                </c:pt>
                <c:pt idx="157">
                  <c:v>53</c:v>
                </c:pt>
                <c:pt idx="158">
                  <c:v>53</c:v>
                </c:pt>
                <c:pt idx="159">
                  <c:v>53</c:v>
                </c:pt>
                <c:pt idx="160">
                  <c:v>53</c:v>
                </c:pt>
                <c:pt idx="161">
                  <c:v>53</c:v>
                </c:pt>
                <c:pt idx="162">
                  <c:v>54</c:v>
                </c:pt>
                <c:pt idx="163">
                  <c:v>54</c:v>
                </c:pt>
                <c:pt idx="164">
                  <c:v>54</c:v>
                </c:pt>
                <c:pt idx="165">
                  <c:v>54</c:v>
                </c:pt>
                <c:pt idx="166">
                  <c:v>54</c:v>
                </c:pt>
                <c:pt idx="167">
                  <c:v>54</c:v>
                </c:pt>
                <c:pt idx="168">
                  <c:v>54</c:v>
                </c:pt>
                <c:pt idx="169">
                  <c:v>54</c:v>
                </c:pt>
                <c:pt idx="170">
                  <c:v>54</c:v>
                </c:pt>
                <c:pt idx="171">
                  <c:v>54</c:v>
                </c:pt>
                <c:pt idx="172">
                  <c:v>54</c:v>
                </c:pt>
                <c:pt idx="173">
                  <c:v>54</c:v>
                </c:pt>
                <c:pt idx="174">
                  <c:v>54</c:v>
                </c:pt>
                <c:pt idx="175">
                  <c:v>54</c:v>
                </c:pt>
                <c:pt idx="176">
                  <c:v>54</c:v>
                </c:pt>
                <c:pt idx="177">
                  <c:v>54</c:v>
                </c:pt>
                <c:pt idx="178">
                  <c:v>54</c:v>
                </c:pt>
                <c:pt idx="179">
                  <c:v>54</c:v>
                </c:pt>
                <c:pt idx="180">
                  <c:v>55</c:v>
                </c:pt>
                <c:pt idx="181">
                  <c:v>55</c:v>
                </c:pt>
                <c:pt idx="182">
                  <c:v>55</c:v>
                </c:pt>
                <c:pt idx="183">
                  <c:v>55</c:v>
                </c:pt>
                <c:pt idx="184">
                  <c:v>55</c:v>
                </c:pt>
                <c:pt idx="185">
                  <c:v>55</c:v>
                </c:pt>
                <c:pt idx="186">
                  <c:v>55</c:v>
                </c:pt>
                <c:pt idx="187">
                  <c:v>55</c:v>
                </c:pt>
                <c:pt idx="188">
                  <c:v>55</c:v>
                </c:pt>
                <c:pt idx="189">
                  <c:v>55</c:v>
                </c:pt>
                <c:pt idx="190">
                  <c:v>55</c:v>
                </c:pt>
                <c:pt idx="191">
                  <c:v>55</c:v>
                </c:pt>
                <c:pt idx="192">
                  <c:v>55</c:v>
                </c:pt>
                <c:pt idx="193">
                  <c:v>55</c:v>
                </c:pt>
                <c:pt idx="194">
                  <c:v>55</c:v>
                </c:pt>
                <c:pt idx="195">
                  <c:v>55</c:v>
                </c:pt>
                <c:pt idx="196">
                  <c:v>55</c:v>
                </c:pt>
                <c:pt idx="197">
                  <c:v>55</c:v>
                </c:pt>
                <c:pt idx="198">
                  <c:v>56</c:v>
                </c:pt>
                <c:pt idx="199">
                  <c:v>56</c:v>
                </c:pt>
                <c:pt idx="200">
                  <c:v>56</c:v>
                </c:pt>
                <c:pt idx="201">
                  <c:v>56</c:v>
                </c:pt>
                <c:pt idx="202">
                  <c:v>56</c:v>
                </c:pt>
                <c:pt idx="203">
                  <c:v>56</c:v>
                </c:pt>
                <c:pt idx="204">
                  <c:v>56</c:v>
                </c:pt>
                <c:pt idx="205">
                  <c:v>56</c:v>
                </c:pt>
                <c:pt idx="206">
                  <c:v>56</c:v>
                </c:pt>
                <c:pt idx="207">
                  <c:v>56</c:v>
                </c:pt>
                <c:pt idx="208">
                  <c:v>56</c:v>
                </c:pt>
                <c:pt idx="209">
                  <c:v>56</c:v>
                </c:pt>
                <c:pt idx="210">
                  <c:v>56</c:v>
                </c:pt>
                <c:pt idx="211">
                  <c:v>56</c:v>
                </c:pt>
                <c:pt idx="212">
                  <c:v>56</c:v>
                </c:pt>
                <c:pt idx="213">
                  <c:v>56</c:v>
                </c:pt>
                <c:pt idx="214">
                  <c:v>56</c:v>
                </c:pt>
                <c:pt idx="215">
                  <c:v>56</c:v>
                </c:pt>
                <c:pt idx="216">
                  <c:v>57</c:v>
                </c:pt>
                <c:pt idx="217">
                  <c:v>57</c:v>
                </c:pt>
                <c:pt idx="218">
                  <c:v>57</c:v>
                </c:pt>
                <c:pt idx="219">
                  <c:v>57</c:v>
                </c:pt>
                <c:pt idx="220">
                  <c:v>57</c:v>
                </c:pt>
                <c:pt idx="221">
                  <c:v>57</c:v>
                </c:pt>
                <c:pt idx="222">
                  <c:v>57</c:v>
                </c:pt>
                <c:pt idx="223">
                  <c:v>57</c:v>
                </c:pt>
                <c:pt idx="224">
                  <c:v>57</c:v>
                </c:pt>
                <c:pt idx="225">
                  <c:v>57</c:v>
                </c:pt>
                <c:pt idx="226">
                  <c:v>57</c:v>
                </c:pt>
                <c:pt idx="227">
                  <c:v>57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58</c:v>
                </c:pt>
                <c:pt idx="235">
                  <c:v>58</c:v>
                </c:pt>
                <c:pt idx="236">
                  <c:v>58</c:v>
                </c:pt>
                <c:pt idx="237">
                  <c:v>58</c:v>
                </c:pt>
                <c:pt idx="238">
                  <c:v>58</c:v>
                </c:pt>
                <c:pt idx="239">
                  <c:v>58</c:v>
                </c:pt>
                <c:pt idx="240">
                  <c:v>58</c:v>
                </c:pt>
                <c:pt idx="241">
                  <c:v>58</c:v>
                </c:pt>
                <c:pt idx="242">
                  <c:v>58</c:v>
                </c:pt>
                <c:pt idx="243">
                  <c:v>58</c:v>
                </c:pt>
                <c:pt idx="244">
                  <c:v>58</c:v>
                </c:pt>
                <c:pt idx="245">
                  <c:v>58</c:v>
                </c:pt>
                <c:pt idx="246">
                  <c:v>58</c:v>
                </c:pt>
                <c:pt idx="247">
                  <c:v>58</c:v>
                </c:pt>
                <c:pt idx="248">
                  <c:v>58</c:v>
                </c:pt>
                <c:pt idx="249">
                  <c:v>58</c:v>
                </c:pt>
                <c:pt idx="250">
                  <c:v>58</c:v>
                </c:pt>
                <c:pt idx="251">
                  <c:v>58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59</c:v>
                </c:pt>
                <c:pt idx="258">
                  <c:v>59</c:v>
                </c:pt>
                <c:pt idx="259">
                  <c:v>59</c:v>
                </c:pt>
                <c:pt idx="260">
                  <c:v>59</c:v>
                </c:pt>
                <c:pt idx="261">
                  <c:v>59</c:v>
                </c:pt>
                <c:pt idx="262">
                  <c:v>59</c:v>
                </c:pt>
                <c:pt idx="263">
                  <c:v>59</c:v>
                </c:pt>
                <c:pt idx="264">
                  <c:v>59</c:v>
                </c:pt>
                <c:pt idx="265">
                  <c:v>59</c:v>
                </c:pt>
                <c:pt idx="266">
                  <c:v>59</c:v>
                </c:pt>
                <c:pt idx="267">
                  <c:v>59</c:v>
                </c:pt>
                <c:pt idx="268">
                  <c:v>59</c:v>
                </c:pt>
                <c:pt idx="269">
                  <c:v>59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61</c:v>
                </c:pt>
                <c:pt idx="289">
                  <c:v>61</c:v>
                </c:pt>
                <c:pt idx="290">
                  <c:v>61</c:v>
                </c:pt>
                <c:pt idx="291">
                  <c:v>61</c:v>
                </c:pt>
                <c:pt idx="292">
                  <c:v>61</c:v>
                </c:pt>
                <c:pt idx="293">
                  <c:v>61</c:v>
                </c:pt>
                <c:pt idx="294">
                  <c:v>61</c:v>
                </c:pt>
                <c:pt idx="295">
                  <c:v>61</c:v>
                </c:pt>
                <c:pt idx="296">
                  <c:v>61</c:v>
                </c:pt>
                <c:pt idx="297">
                  <c:v>61</c:v>
                </c:pt>
                <c:pt idx="298">
                  <c:v>61</c:v>
                </c:pt>
                <c:pt idx="299">
                  <c:v>61</c:v>
                </c:pt>
                <c:pt idx="300">
                  <c:v>61</c:v>
                </c:pt>
                <c:pt idx="301">
                  <c:v>61</c:v>
                </c:pt>
                <c:pt idx="302">
                  <c:v>61</c:v>
                </c:pt>
                <c:pt idx="303">
                  <c:v>61</c:v>
                </c:pt>
                <c:pt idx="304">
                  <c:v>61</c:v>
                </c:pt>
                <c:pt idx="305">
                  <c:v>61</c:v>
                </c:pt>
                <c:pt idx="306">
                  <c:v>62</c:v>
                </c:pt>
                <c:pt idx="307">
                  <c:v>62</c:v>
                </c:pt>
                <c:pt idx="308">
                  <c:v>62</c:v>
                </c:pt>
                <c:pt idx="309">
                  <c:v>62</c:v>
                </c:pt>
                <c:pt idx="310">
                  <c:v>62</c:v>
                </c:pt>
                <c:pt idx="311">
                  <c:v>62</c:v>
                </c:pt>
                <c:pt idx="312">
                  <c:v>62</c:v>
                </c:pt>
                <c:pt idx="313">
                  <c:v>62</c:v>
                </c:pt>
                <c:pt idx="314">
                  <c:v>62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62</c:v>
                </c:pt>
                <c:pt idx="319">
                  <c:v>62</c:v>
                </c:pt>
                <c:pt idx="320">
                  <c:v>62</c:v>
                </c:pt>
                <c:pt idx="321">
                  <c:v>62</c:v>
                </c:pt>
                <c:pt idx="322">
                  <c:v>62</c:v>
                </c:pt>
                <c:pt idx="323">
                  <c:v>62</c:v>
                </c:pt>
                <c:pt idx="324">
                  <c:v>63</c:v>
                </c:pt>
                <c:pt idx="325">
                  <c:v>63</c:v>
                </c:pt>
                <c:pt idx="326">
                  <c:v>63</c:v>
                </c:pt>
                <c:pt idx="327">
                  <c:v>63</c:v>
                </c:pt>
                <c:pt idx="328">
                  <c:v>63</c:v>
                </c:pt>
                <c:pt idx="329">
                  <c:v>63</c:v>
                </c:pt>
                <c:pt idx="330">
                  <c:v>63</c:v>
                </c:pt>
                <c:pt idx="331">
                  <c:v>63</c:v>
                </c:pt>
                <c:pt idx="332">
                  <c:v>63</c:v>
                </c:pt>
                <c:pt idx="333">
                  <c:v>63</c:v>
                </c:pt>
                <c:pt idx="334">
                  <c:v>63</c:v>
                </c:pt>
                <c:pt idx="335">
                  <c:v>63</c:v>
                </c:pt>
                <c:pt idx="336">
                  <c:v>63</c:v>
                </c:pt>
                <c:pt idx="337">
                  <c:v>63</c:v>
                </c:pt>
                <c:pt idx="338">
                  <c:v>63</c:v>
                </c:pt>
                <c:pt idx="339">
                  <c:v>63</c:v>
                </c:pt>
                <c:pt idx="340">
                  <c:v>63</c:v>
                </c:pt>
                <c:pt idx="341">
                  <c:v>63</c:v>
                </c:pt>
                <c:pt idx="342">
                  <c:v>64</c:v>
                </c:pt>
                <c:pt idx="343">
                  <c:v>64</c:v>
                </c:pt>
                <c:pt idx="344">
                  <c:v>64</c:v>
                </c:pt>
                <c:pt idx="345">
                  <c:v>64</c:v>
                </c:pt>
                <c:pt idx="346">
                  <c:v>64</c:v>
                </c:pt>
                <c:pt idx="347">
                  <c:v>64</c:v>
                </c:pt>
                <c:pt idx="348">
                  <c:v>64</c:v>
                </c:pt>
                <c:pt idx="349">
                  <c:v>64</c:v>
                </c:pt>
                <c:pt idx="350">
                  <c:v>64</c:v>
                </c:pt>
                <c:pt idx="351">
                  <c:v>64</c:v>
                </c:pt>
                <c:pt idx="352">
                  <c:v>64</c:v>
                </c:pt>
                <c:pt idx="353">
                  <c:v>64</c:v>
                </c:pt>
                <c:pt idx="354">
                  <c:v>64</c:v>
                </c:pt>
                <c:pt idx="355">
                  <c:v>64</c:v>
                </c:pt>
                <c:pt idx="356">
                  <c:v>64</c:v>
                </c:pt>
                <c:pt idx="357">
                  <c:v>64</c:v>
                </c:pt>
                <c:pt idx="358">
                  <c:v>64</c:v>
                </c:pt>
                <c:pt idx="359">
                  <c:v>64</c:v>
                </c:pt>
                <c:pt idx="360">
                  <c:v>65</c:v>
                </c:pt>
                <c:pt idx="361">
                  <c:v>65</c:v>
                </c:pt>
                <c:pt idx="362">
                  <c:v>65</c:v>
                </c:pt>
                <c:pt idx="363">
                  <c:v>65</c:v>
                </c:pt>
                <c:pt idx="364">
                  <c:v>65</c:v>
                </c:pt>
                <c:pt idx="365">
                  <c:v>65</c:v>
                </c:pt>
                <c:pt idx="366">
                  <c:v>65</c:v>
                </c:pt>
                <c:pt idx="367">
                  <c:v>65</c:v>
                </c:pt>
                <c:pt idx="368">
                  <c:v>65</c:v>
                </c:pt>
                <c:pt idx="369">
                  <c:v>65</c:v>
                </c:pt>
                <c:pt idx="370">
                  <c:v>65</c:v>
                </c:pt>
                <c:pt idx="371">
                  <c:v>65</c:v>
                </c:pt>
                <c:pt idx="372">
                  <c:v>65</c:v>
                </c:pt>
                <c:pt idx="373">
                  <c:v>65</c:v>
                </c:pt>
                <c:pt idx="374">
                  <c:v>65</c:v>
                </c:pt>
                <c:pt idx="375">
                  <c:v>65</c:v>
                </c:pt>
                <c:pt idx="376">
                  <c:v>65</c:v>
                </c:pt>
                <c:pt idx="37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5-4B28-B8B1-6722038D9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488832"/>
        <c:axId val="1129481760"/>
      </c:lineChart>
      <c:lineChart>
        <c:grouping val="standard"/>
        <c:varyColors val="0"/>
        <c:ser>
          <c:idx val="2"/>
          <c:order val="2"/>
          <c:tx>
            <c:v>mm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'Calcite 5_4 optimization'!$F$11:$NS$11</c:f>
              <c:numCache>
                <c:formatCode>General</c:formatCode>
                <c:ptCount val="378"/>
                <c:pt idx="0">
                  <c:v>3.8560000000000001E-3</c:v>
                </c:pt>
                <c:pt idx="1">
                  <c:v>3.8630000000000001E-3</c:v>
                </c:pt>
                <c:pt idx="2">
                  <c:v>3.8470000000000002E-3</c:v>
                </c:pt>
                <c:pt idx="3">
                  <c:v>3.5980000000000001E-3</c:v>
                </c:pt>
                <c:pt idx="4">
                  <c:v>3.8939999999999999E-3</c:v>
                </c:pt>
                <c:pt idx="5">
                  <c:v>3.8279999999999998E-3</c:v>
                </c:pt>
                <c:pt idx="6">
                  <c:v>3.973E-3</c:v>
                </c:pt>
                <c:pt idx="7">
                  <c:v>3.6259999999999999E-3</c:v>
                </c:pt>
                <c:pt idx="8">
                  <c:v>3.7650000000000001E-3</c:v>
                </c:pt>
                <c:pt idx="9">
                  <c:v>3.7269999999999998E-3</c:v>
                </c:pt>
                <c:pt idx="10">
                  <c:v>3.9240000000000004E-3</c:v>
                </c:pt>
                <c:pt idx="11">
                  <c:v>3.6870000000000002E-3</c:v>
                </c:pt>
                <c:pt idx="12">
                  <c:v>4.0870000000000004E-3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3.7940000000000001E-3</c:v>
                </c:pt>
                <c:pt idx="19">
                  <c:v>3.8809999999999999E-3</c:v>
                </c:pt>
                <c:pt idx="20">
                  <c:v>3.859E-3</c:v>
                </c:pt>
                <c:pt idx="21">
                  <c:v>3.7929999999999999E-3</c:v>
                </c:pt>
                <c:pt idx="22">
                  <c:v>3.8639999999999998E-3</c:v>
                </c:pt>
                <c:pt idx="23">
                  <c:v>3.8630000000000001E-3</c:v>
                </c:pt>
                <c:pt idx="24">
                  <c:v>3.8930000000000002E-3</c:v>
                </c:pt>
                <c:pt idx="25">
                  <c:v>3.8909999999999999E-3</c:v>
                </c:pt>
                <c:pt idx="26">
                  <c:v>3.7460000000000002E-3</c:v>
                </c:pt>
                <c:pt idx="27">
                  <c:v>3.8999999999999998E-3</c:v>
                </c:pt>
                <c:pt idx="28">
                  <c:v>3.9160000000000002E-3</c:v>
                </c:pt>
                <c:pt idx="29">
                  <c:v>3.8470000000000002E-3</c:v>
                </c:pt>
                <c:pt idx="30">
                  <c:v>3.9230000000000003E-3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3.8579999999999999E-3</c:v>
                </c:pt>
                <c:pt idx="37">
                  <c:v>3.826E-3</c:v>
                </c:pt>
                <c:pt idx="38">
                  <c:v>3.5720000000000001E-3</c:v>
                </c:pt>
                <c:pt idx="39">
                  <c:v>4.0860000000000002E-3</c:v>
                </c:pt>
                <c:pt idx="40">
                  <c:v>4.1999999999999997E-3</c:v>
                </c:pt>
                <c:pt idx="41">
                  <c:v>3.9719999999999998E-3</c:v>
                </c:pt>
                <c:pt idx="42">
                  <c:v>3.9280000000000001E-3</c:v>
                </c:pt>
                <c:pt idx="43">
                  <c:v>3.7439999999999999E-3</c:v>
                </c:pt>
                <c:pt idx="44">
                  <c:v>4.0229999999999997E-3</c:v>
                </c:pt>
                <c:pt idx="45">
                  <c:v>3.8279999999999998E-3</c:v>
                </c:pt>
                <c:pt idx="46">
                  <c:v>3.8779999999999999E-3</c:v>
                </c:pt>
                <c:pt idx="47">
                  <c:v>4.0109999999999998E-3</c:v>
                </c:pt>
                <c:pt idx="48">
                  <c:v>3.8709999999999999E-3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4.1060000000000003E-3</c:v>
                </c:pt>
                <c:pt idx="55">
                  <c:v>3.8340000000000002E-3</c:v>
                </c:pt>
                <c:pt idx="56">
                  <c:v>3.722E-3</c:v>
                </c:pt>
                <c:pt idx="57">
                  <c:v>3.7390000000000001E-3</c:v>
                </c:pt>
                <c:pt idx="58">
                  <c:v>4.006E-3</c:v>
                </c:pt>
                <c:pt idx="59">
                  <c:v>3.921E-3</c:v>
                </c:pt>
                <c:pt idx="60">
                  <c:v>3.9100000000000003E-3</c:v>
                </c:pt>
                <c:pt idx="61">
                  <c:v>3.849E-3</c:v>
                </c:pt>
                <c:pt idx="62">
                  <c:v>3.921E-3</c:v>
                </c:pt>
                <c:pt idx="63">
                  <c:v>4.0340000000000003E-3</c:v>
                </c:pt>
                <c:pt idx="64">
                  <c:v>3.8E-3</c:v>
                </c:pt>
                <c:pt idx="65">
                  <c:v>3.9370000000000004E-3</c:v>
                </c:pt>
                <c:pt idx="66">
                  <c:v>3.8860000000000001E-3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3.6939999999999998E-3</c:v>
                </c:pt>
                <c:pt idx="73">
                  <c:v>3.4880000000000002E-3</c:v>
                </c:pt>
                <c:pt idx="74">
                  <c:v>3.4099999999999998E-3</c:v>
                </c:pt>
                <c:pt idx="75">
                  <c:v>3.6879999999999999E-3</c:v>
                </c:pt>
                <c:pt idx="76">
                  <c:v>3.751E-3</c:v>
                </c:pt>
                <c:pt idx="77">
                  <c:v>3.699E-3</c:v>
                </c:pt>
                <c:pt idx="78">
                  <c:v>3.754E-3</c:v>
                </c:pt>
                <c:pt idx="79">
                  <c:v>3.4629999999999999E-3</c:v>
                </c:pt>
                <c:pt idx="80">
                  <c:v>3.8409999999999998E-3</c:v>
                </c:pt>
                <c:pt idx="81">
                  <c:v>3.8310000000000002E-3</c:v>
                </c:pt>
                <c:pt idx="82">
                  <c:v>3.8019999999999998E-3</c:v>
                </c:pt>
                <c:pt idx="83">
                  <c:v>3.673E-3</c:v>
                </c:pt>
                <c:pt idx="84">
                  <c:v>3.6909999999999998E-3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3.62E-3</c:v>
                </c:pt>
                <c:pt idx="91">
                  <c:v>3.6289999999999998E-3</c:v>
                </c:pt>
                <c:pt idx="92">
                  <c:v>3.5500000000000002E-3</c:v>
                </c:pt>
                <c:pt idx="93">
                  <c:v>4.0109999999999998E-3</c:v>
                </c:pt>
                <c:pt idx="94">
                  <c:v>3.9399999999999999E-3</c:v>
                </c:pt>
                <c:pt idx="95">
                  <c:v>3.9069999999999999E-3</c:v>
                </c:pt>
                <c:pt idx="96">
                  <c:v>3.8570000000000002E-3</c:v>
                </c:pt>
                <c:pt idx="97">
                  <c:v>3.9420000000000002E-3</c:v>
                </c:pt>
                <c:pt idx="98">
                  <c:v>4.1180000000000001E-3</c:v>
                </c:pt>
                <c:pt idx="99">
                  <c:v>3.9259999999999998E-3</c:v>
                </c:pt>
                <c:pt idx="100">
                  <c:v>3.6219999999999998E-3</c:v>
                </c:pt>
                <c:pt idx="101">
                  <c:v>3.8990000000000001E-3</c:v>
                </c:pt>
                <c:pt idx="102">
                  <c:v>3.9560000000000003E-3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3.7490000000000002E-3</c:v>
                </c:pt>
                <c:pt idx="109">
                  <c:v>3.823E-3</c:v>
                </c:pt>
                <c:pt idx="110">
                  <c:v>3.673E-3</c:v>
                </c:pt>
                <c:pt idx="111">
                  <c:v>3.9199999999999999E-3</c:v>
                </c:pt>
                <c:pt idx="112">
                  <c:v>3.6949999999999999E-3</c:v>
                </c:pt>
                <c:pt idx="113">
                  <c:v>3.3939999999999999E-3</c:v>
                </c:pt>
                <c:pt idx="114">
                  <c:v>3.6709999999999998E-3</c:v>
                </c:pt>
                <c:pt idx="115">
                  <c:v>3.6600000000000001E-3</c:v>
                </c:pt>
                <c:pt idx="116">
                  <c:v>3.7599999999999999E-3</c:v>
                </c:pt>
                <c:pt idx="117">
                  <c:v>3.7750000000000001E-3</c:v>
                </c:pt>
                <c:pt idx="118">
                  <c:v>3.7399999999999998E-3</c:v>
                </c:pt>
                <c:pt idx="119">
                  <c:v>3.7880000000000001E-3</c:v>
                </c:pt>
                <c:pt idx="120">
                  <c:v>3.8830000000000002E-3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3.5950000000000001E-3</c:v>
                </c:pt>
                <c:pt idx="127">
                  <c:v>3.4979999999999998E-3</c:v>
                </c:pt>
                <c:pt idx="128">
                  <c:v>3.6840000000000002E-3</c:v>
                </c:pt>
                <c:pt idx="129">
                  <c:v>3.6240000000000001E-3</c:v>
                </c:pt>
                <c:pt idx="130">
                  <c:v>3.9820000000000003E-3</c:v>
                </c:pt>
                <c:pt idx="131">
                  <c:v>3.5920000000000001E-3</c:v>
                </c:pt>
                <c:pt idx="132">
                  <c:v>3.9220000000000001E-3</c:v>
                </c:pt>
                <c:pt idx="133">
                  <c:v>3.5569999999999998E-3</c:v>
                </c:pt>
                <c:pt idx="134">
                  <c:v>3.728E-3</c:v>
                </c:pt>
                <c:pt idx="135">
                  <c:v>3.9119999999999997E-3</c:v>
                </c:pt>
                <c:pt idx="136">
                  <c:v>3.7000000000000002E-3</c:v>
                </c:pt>
                <c:pt idx="137">
                  <c:v>3.7360000000000002E-3</c:v>
                </c:pt>
                <c:pt idx="138">
                  <c:v>3.7079999999999999E-3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3.607E-3</c:v>
                </c:pt>
                <c:pt idx="145">
                  <c:v>3.9459999999999999E-3</c:v>
                </c:pt>
                <c:pt idx="146">
                  <c:v>3.869E-3</c:v>
                </c:pt>
                <c:pt idx="147">
                  <c:v>3.8839999999999999E-3</c:v>
                </c:pt>
                <c:pt idx="148">
                  <c:v>3.9709999999999997E-3</c:v>
                </c:pt>
                <c:pt idx="149">
                  <c:v>3.8249999999999998E-3</c:v>
                </c:pt>
                <c:pt idx="150">
                  <c:v>4.0489999999999996E-3</c:v>
                </c:pt>
                <c:pt idx="151">
                  <c:v>4.0010000000000002E-3</c:v>
                </c:pt>
                <c:pt idx="152">
                  <c:v>3.637E-3</c:v>
                </c:pt>
                <c:pt idx="153">
                  <c:v>3.8300000000000001E-3</c:v>
                </c:pt>
                <c:pt idx="154">
                  <c:v>3.5239999999999998E-3</c:v>
                </c:pt>
                <c:pt idx="155">
                  <c:v>3.7680000000000001E-3</c:v>
                </c:pt>
                <c:pt idx="156">
                  <c:v>3.8010000000000001E-3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3.5260000000000001E-3</c:v>
                </c:pt>
                <c:pt idx="163">
                  <c:v>3.7729999999999999E-3</c:v>
                </c:pt>
                <c:pt idx="164">
                  <c:v>3.558E-3</c:v>
                </c:pt>
                <c:pt idx="165">
                  <c:v>3.7980000000000002E-3</c:v>
                </c:pt>
                <c:pt idx="166">
                  <c:v>3.7789999999999998E-3</c:v>
                </c:pt>
                <c:pt idx="167">
                  <c:v>3.771E-3</c:v>
                </c:pt>
                <c:pt idx="168">
                  <c:v>3.7580000000000001E-3</c:v>
                </c:pt>
                <c:pt idx="169">
                  <c:v>3.5769999999999999E-3</c:v>
                </c:pt>
                <c:pt idx="170">
                  <c:v>3.738E-3</c:v>
                </c:pt>
                <c:pt idx="171">
                  <c:v>3.7460000000000002E-3</c:v>
                </c:pt>
                <c:pt idx="172">
                  <c:v>3.8700000000000002E-3</c:v>
                </c:pt>
                <c:pt idx="173">
                  <c:v>3.8159999999999999E-3</c:v>
                </c:pt>
                <c:pt idx="174">
                  <c:v>3.8279999999999998E-3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3.6870000000000002E-3</c:v>
                </c:pt>
                <c:pt idx="181">
                  <c:v>3.7490000000000002E-3</c:v>
                </c:pt>
                <c:pt idx="182">
                  <c:v>3.9630000000000004E-3</c:v>
                </c:pt>
                <c:pt idx="183">
                  <c:v>4.0000000000000001E-3</c:v>
                </c:pt>
                <c:pt idx="184">
                  <c:v>4.0870000000000004E-3</c:v>
                </c:pt>
                <c:pt idx="185">
                  <c:v>3.9620000000000002E-3</c:v>
                </c:pt>
                <c:pt idx="186">
                  <c:v>3.738E-3</c:v>
                </c:pt>
                <c:pt idx="187">
                  <c:v>4.0590000000000001E-3</c:v>
                </c:pt>
                <c:pt idx="188">
                  <c:v>3.6329999999999999E-3</c:v>
                </c:pt>
                <c:pt idx="189">
                  <c:v>4.0419999999999996E-3</c:v>
                </c:pt>
                <c:pt idx="190">
                  <c:v>3.555E-3</c:v>
                </c:pt>
                <c:pt idx="191">
                  <c:v>3.885E-3</c:v>
                </c:pt>
                <c:pt idx="192">
                  <c:v>3.7090000000000001E-3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3.666E-3</c:v>
                </c:pt>
                <c:pt idx="199">
                  <c:v>3.5729999999999998E-3</c:v>
                </c:pt>
                <c:pt idx="200">
                  <c:v>3.8760000000000001E-3</c:v>
                </c:pt>
                <c:pt idx="201">
                  <c:v>3.7810000000000001E-3</c:v>
                </c:pt>
                <c:pt idx="202">
                  <c:v>3.9839999999999997E-3</c:v>
                </c:pt>
                <c:pt idx="203">
                  <c:v>3.9969999999999997E-3</c:v>
                </c:pt>
                <c:pt idx="204">
                  <c:v>3.81E-3</c:v>
                </c:pt>
                <c:pt idx="205">
                  <c:v>3.7100000000000002E-3</c:v>
                </c:pt>
                <c:pt idx="206">
                  <c:v>3.643E-3</c:v>
                </c:pt>
                <c:pt idx="207">
                  <c:v>3.771E-3</c:v>
                </c:pt>
                <c:pt idx="208">
                  <c:v>3.7919999999999998E-3</c:v>
                </c:pt>
                <c:pt idx="209">
                  <c:v>3.8700000000000002E-3</c:v>
                </c:pt>
                <c:pt idx="210">
                  <c:v>3.7580000000000001E-3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3.9350000000000001E-3</c:v>
                </c:pt>
                <c:pt idx="217">
                  <c:v>3.9569999999999996E-3</c:v>
                </c:pt>
                <c:pt idx="218">
                  <c:v>3.65E-3</c:v>
                </c:pt>
                <c:pt idx="219">
                  <c:v>3.748E-3</c:v>
                </c:pt>
                <c:pt idx="220">
                  <c:v>3.8080000000000002E-3</c:v>
                </c:pt>
                <c:pt idx="221">
                  <c:v>3.643E-3</c:v>
                </c:pt>
                <c:pt idx="222">
                  <c:v>3.8960000000000002E-3</c:v>
                </c:pt>
                <c:pt idx="223">
                  <c:v>3.6700000000000001E-3</c:v>
                </c:pt>
                <c:pt idx="224">
                  <c:v>3.8180000000000002E-3</c:v>
                </c:pt>
                <c:pt idx="225">
                  <c:v>3.6819999999999999E-3</c:v>
                </c:pt>
                <c:pt idx="226">
                  <c:v>3.6640000000000002E-3</c:v>
                </c:pt>
                <c:pt idx="227">
                  <c:v>3.65E-3</c:v>
                </c:pt>
                <c:pt idx="228">
                  <c:v>3.7209999999999999E-3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3.8860000000000001E-3</c:v>
                </c:pt>
                <c:pt idx="235">
                  <c:v>3.7069999999999998E-3</c:v>
                </c:pt>
                <c:pt idx="236">
                  <c:v>3.898E-3</c:v>
                </c:pt>
                <c:pt idx="237">
                  <c:v>3.849E-3</c:v>
                </c:pt>
                <c:pt idx="238">
                  <c:v>3.6519999999999999E-3</c:v>
                </c:pt>
                <c:pt idx="239">
                  <c:v>3.859E-3</c:v>
                </c:pt>
                <c:pt idx="240">
                  <c:v>3.8549999999999999E-3</c:v>
                </c:pt>
                <c:pt idx="241">
                  <c:v>3.787E-3</c:v>
                </c:pt>
                <c:pt idx="242">
                  <c:v>3.7620000000000002E-3</c:v>
                </c:pt>
                <c:pt idx="243">
                  <c:v>4.0480000000000004E-3</c:v>
                </c:pt>
                <c:pt idx="244">
                  <c:v>3.6600000000000001E-3</c:v>
                </c:pt>
                <c:pt idx="245">
                  <c:v>3.7420000000000001E-3</c:v>
                </c:pt>
                <c:pt idx="246">
                  <c:v>3.6540000000000001E-3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3.8779999999999999E-3</c:v>
                </c:pt>
                <c:pt idx="253">
                  <c:v>3.6380000000000002E-3</c:v>
                </c:pt>
                <c:pt idx="254">
                  <c:v>3.604E-3</c:v>
                </c:pt>
                <c:pt idx="255">
                  <c:v>3.774E-3</c:v>
                </c:pt>
                <c:pt idx="256">
                  <c:v>3.8440000000000002E-3</c:v>
                </c:pt>
                <c:pt idx="257">
                  <c:v>3.5530000000000002E-3</c:v>
                </c:pt>
                <c:pt idx="258">
                  <c:v>3.7569999999999999E-3</c:v>
                </c:pt>
                <c:pt idx="259">
                  <c:v>3.7950000000000002E-3</c:v>
                </c:pt>
                <c:pt idx="260">
                  <c:v>3.6129999999999999E-3</c:v>
                </c:pt>
                <c:pt idx="261">
                  <c:v>3.5230000000000001E-3</c:v>
                </c:pt>
                <c:pt idx="262">
                  <c:v>3.6280000000000001E-3</c:v>
                </c:pt>
                <c:pt idx="263">
                  <c:v>3.6779999999999998E-3</c:v>
                </c:pt>
                <c:pt idx="264">
                  <c:v>3.7009999999999999E-3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3.7789999999999998E-3</c:v>
                </c:pt>
                <c:pt idx="271">
                  <c:v>3.653E-3</c:v>
                </c:pt>
                <c:pt idx="272">
                  <c:v>3.5469999999999998E-3</c:v>
                </c:pt>
                <c:pt idx="273">
                  <c:v>3.5729999999999998E-3</c:v>
                </c:pt>
                <c:pt idx="274">
                  <c:v>3.9319999999999997E-3</c:v>
                </c:pt>
                <c:pt idx="275">
                  <c:v>3.7460000000000002E-3</c:v>
                </c:pt>
                <c:pt idx="276">
                  <c:v>3.9490000000000003E-3</c:v>
                </c:pt>
                <c:pt idx="277">
                  <c:v>3.588E-3</c:v>
                </c:pt>
                <c:pt idx="278">
                  <c:v>4.1320000000000003E-3</c:v>
                </c:pt>
                <c:pt idx="279">
                  <c:v>4.1060000000000003E-3</c:v>
                </c:pt>
                <c:pt idx="280">
                  <c:v>4.1799999999999997E-3</c:v>
                </c:pt>
                <c:pt idx="281">
                  <c:v>4.1640000000000002E-3</c:v>
                </c:pt>
                <c:pt idx="282">
                  <c:v>3.7190000000000001E-3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3.5850000000000001E-3</c:v>
                </c:pt>
                <c:pt idx="289">
                  <c:v>3.9029999999999998E-3</c:v>
                </c:pt>
                <c:pt idx="290">
                  <c:v>3.9199999999999999E-3</c:v>
                </c:pt>
                <c:pt idx="291">
                  <c:v>3.9909999999999998E-3</c:v>
                </c:pt>
                <c:pt idx="292">
                  <c:v>3.9379999999999997E-3</c:v>
                </c:pt>
                <c:pt idx="293">
                  <c:v>3.9439999999999996E-3</c:v>
                </c:pt>
                <c:pt idx="294">
                  <c:v>3.5869999999999999E-3</c:v>
                </c:pt>
                <c:pt idx="295">
                  <c:v>4.0509999999999999E-3</c:v>
                </c:pt>
                <c:pt idx="296">
                  <c:v>3.8709999999999999E-3</c:v>
                </c:pt>
                <c:pt idx="297">
                  <c:v>3.9639999999999996E-3</c:v>
                </c:pt>
                <c:pt idx="298">
                  <c:v>3.8790000000000001E-3</c:v>
                </c:pt>
                <c:pt idx="299">
                  <c:v>3.8869999999999998E-3</c:v>
                </c:pt>
                <c:pt idx="300">
                  <c:v>3.7299999999999998E-3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3.643E-3</c:v>
                </c:pt>
                <c:pt idx="307">
                  <c:v>3.5729999999999998E-3</c:v>
                </c:pt>
                <c:pt idx="308">
                  <c:v>3.96E-3</c:v>
                </c:pt>
                <c:pt idx="309">
                  <c:v>3.967E-3</c:v>
                </c:pt>
                <c:pt idx="310">
                  <c:v>3.725E-3</c:v>
                </c:pt>
                <c:pt idx="311">
                  <c:v>3.999E-3</c:v>
                </c:pt>
                <c:pt idx="312">
                  <c:v>3.9249999999999997E-3</c:v>
                </c:pt>
                <c:pt idx="313">
                  <c:v>3.6050000000000001E-3</c:v>
                </c:pt>
                <c:pt idx="314">
                  <c:v>4.0629999999999998E-3</c:v>
                </c:pt>
                <c:pt idx="315">
                  <c:v>3.9449999999999997E-3</c:v>
                </c:pt>
                <c:pt idx="316">
                  <c:v>4.0330000000000001E-3</c:v>
                </c:pt>
                <c:pt idx="317">
                  <c:v>3.679E-3</c:v>
                </c:pt>
                <c:pt idx="318">
                  <c:v>3.908E-3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3.882E-3</c:v>
                </c:pt>
                <c:pt idx="325">
                  <c:v>3.666E-3</c:v>
                </c:pt>
                <c:pt idx="326">
                  <c:v>3.7699999999999999E-3</c:v>
                </c:pt>
                <c:pt idx="327">
                  <c:v>3.8830000000000002E-3</c:v>
                </c:pt>
                <c:pt idx="328">
                  <c:v>4.0419999999999996E-3</c:v>
                </c:pt>
                <c:pt idx="329">
                  <c:v>3.9189999999999997E-3</c:v>
                </c:pt>
                <c:pt idx="330">
                  <c:v>3.8010000000000001E-3</c:v>
                </c:pt>
                <c:pt idx="331">
                  <c:v>3.8249999999999998E-3</c:v>
                </c:pt>
                <c:pt idx="332">
                  <c:v>3.8570000000000002E-3</c:v>
                </c:pt>
                <c:pt idx="333">
                  <c:v>3.9500000000000004E-3</c:v>
                </c:pt>
                <c:pt idx="334">
                  <c:v>3.8999999999999998E-3</c:v>
                </c:pt>
                <c:pt idx="335">
                  <c:v>4.0239999999999998E-3</c:v>
                </c:pt>
                <c:pt idx="336">
                  <c:v>3.777E-3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3.9919999999999999E-3</c:v>
                </c:pt>
                <c:pt idx="343">
                  <c:v>3.6670000000000001E-3</c:v>
                </c:pt>
                <c:pt idx="344">
                  <c:v>3.8679999999999999E-3</c:v>
                </c:pt>
                <c:pt idx="345">
                  <c:v>3.9420000000000002E-3</c:v>
                </c:pt>
                <c:pt idx="346">
                  <c:v>3.9899999999999996E-3</c:v>
                </c:pt>
                <c:pt idx="347">
                  <c:v>3.9569999999999996E-3</c:v>
                </c:pt>
                <c:pt idx="348">
                  <c:v>3.8639999999999998E-3</c:v>
                </c:pt>
                <c:pt idx="349">
                  <c:v>3.784E-3</c:v>
                </c:pt>
                <c:pt idx="350">
                  <c:v>3.9300000000000003E-3</c:v>
                </c:pt>
                <c:pt idx="351">
                  <c:v>3.8049999999999998E-3</c:v>
                </c:pt>
                <c:pt idx="352">
                  <c:v>3.8960000000000002E-3</c:v>
                </c:pt>
                <c:pt idx="353">
                  <c:v>3.9150000000000001E-3</c:v>
                </c:pt>
                <c:pt idx="354">
                  <c:v>3.9389999999999998E-3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3.8579999999999999E-3</c:v>
                </c:pt>
                <c:pt idx="361">
                  <c:v>3.9220000000000001E-3</c:v>
                </c:pt>
                <c:pt idx="362">
                  <c:v>3.9480000000000001E-3</c:v>
                </c:pt>
                <c:pt idx="363">
                  <c:v>3.5149999999999999E-3</c:v>
                </c:pt>
                <c:pt idx="364">
                  <c:v>4.065E-3</c:v>
                </c:pt>
                <c:pt idx="365">
                  <c:v>3.8500000000000001E-3</c:v>
                </c:pt>
                <c:pt idx="366">
                  <c:v>3.6870000000000002E-3</c:v>
                </c:pt>
                <c:pt idx="367">
                  <c:v>3.764E-3</c:v>
                </c:pt>
                <c:pt idx="368">
                  <c:v>3.699E-3</c:v>
                </c:pt>
                <c:pt idx="369">
                  <c:v>3.4529999999999999E-3</c:v>
                </c:pt>
                <c:pt idx="370">
                  <c:v>3.6809999999999998E-3</c:v>
                </c:pt>
                <c:pt idx="371">
                  <c:v>3.3969999999999998E-3</c:v>
                </c:pt>
                <c:pt idx="372">
                  <c:v>3.457E-3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A5-4B28-B8B1-6722038D9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520448"/>
        <c:axId val="1129504224"/>
      </c:lineChart>
      <c:catAx>
        <c:axId val="112948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481760"/>
        <c:crosses val="autoZero"/>
        <c:auto val="1"/>
        <c:lblAlgn val="ctr"/>
        <c:lblOffset val="100"/>
        <c:noMultiLvlLbl val="0"/>
      </c:catAx>
      <c:valAx>
        <c:axId val="112948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488832"/>
        <c:crosses val="autoZero"/>
        <c:crossBetween val="between"/>
      </c:valAx>
      <c:valAx>
        <c:axId val="11295042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520448"/>
        <c:crosses val="max"/>
        <c:crossBetween val="between"/>
      </c:valAx>
      <c:catAx>
        <c:axId val="1129520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9504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'Calcite 10_8 optimization'!$A$18</c:f>
              <c:strCache>
                <c:ptCount val="1"/>
                <c:pt idx="0">
                  <c:v>SUM of stresses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'Calcite 10_8 optimization'!$B$18:$AQU$18</c:f>
              <c:numCache>
                <c:formatCode>General</c:formatCode>
                <c:ptCount val="1138"/>
                <c:pt idx="4">
                  <c:v>0.10473539303148</c:v>
                </c:pt>
                <c:pt idx="6">
                  <c:v>0.10473435166292</c:v>
                </c:pt>
                <c:pt idx="7">
                  <c:v>0.10473433097863999</c:v>
                </c:pt>
                <c:pt idx="8">
                  <c:v>0.10473531029435999</c:v>
                </c:pt>
                <c:pt idx="9">
                  <c:v>0.10474025513627999</c:v>
                </c:pt>
                <c:pt idx="10">
                  <c:v>0.10473425513628</c:v>
                </c:pt>
                <c:pt idx="11">
                  <c:v>0.10473424134675999</c:v>
                </c:pt>
                <c:pt idx="12">
                  <c:v>0.10473322066247999</c:v>
                </c:pt>
                <c:pt idx="13">
                  <c:v>0.10473319997819999</c:v>
                </c:pt>
                <c:pt idx="14">
                  <c:v>0.10473317929392</c:v>
                </c:pt>
                <c:pt idx="15">
                  <c:v>0.10473317239916</c:v>
                </c:pt>
                <c:pt idx="16">
                  <c:v>0.10473315171487999</c:v>
                </c:pt>
                <c:pt idx="22">
                  <c:v>0.10473537924196</c:v>
                </c:pt>
                <c:pt idx="23">
                  <c:v>0.10473536545244</c:v>
                </c:pt>
                <c:pt idx="25">
                  <c:v>0.10473432408387999</c:v>
                </c:pt>
                <c:pt idx="26">
                  <c:v>0.10473530339959999</c:v>
                </c:pt>
                <c:pt idx="27">
                  <c:v>0.1047342689258</c:v>
                </c:pt>
                <c:pt idx="28">
                  <c:v>0.10473425513628</c:v>
                </c:pt>
                <c:pt idx="29">
                  <c:v>0.104734234452</c:v>
                </c:pt>
                <c:pt idx="30">
                  <c:v>0.10473421376771999</c:v>
                </c:pt>
                <c:pt idx="31">
                  <c:v>0.10473319308343999</c:v>
                </c:pt>
                <c:pt idx="32">
                  <c:v>0.10473317929392</c:v>
                </c:pt>
                <c:pt idx="33">
                  <c:v>0.10473315860964</c:v>
                </c:pt>
                <c:pt idx="34">
                  <c:v>0.10473314482012</c:v>
                </c:pt>
                <c:pt idx="40">
                  <c:v>0.10473541371575999</c:v>
                </c:pt>
                <c:pt idx="41">
                  <c:v>0.10473539303148</c:v>
                </c:pt>
                <c:pt idx="43">
                  <c:v>0.10473435166292</c:v>
                </c:pt>
                <c:pt idx="44">
                  <c:v>0.10473533097863999</c:v>
                </c:pt>
                <c:pt idx="45">
                  <c:v>0.10473430339959999</c:v>
                </c:pt>
                <c:pt idx="46">
                  <c:v>0.10473427582056</c:v>
                </c:pt>
                <c:pt idx="47">
                  <c:v>0.1047342689258</c:v>
                </c:pt>
                <c:pt idx="48">
                  <c:v>0.10473324824152</c:v>
                </c:pt>
                <c:pt idx="49">
                  <c:v>0.10473322755723999</c:v>
                </c:pt>
                <c:pt idx="50">
                  <c:v>0.10473320687295999</c:v>
                </c:pt>
                <c:pt idx="51">
                  <c:v>0.10473319308343999</c:v>
                </c:pt>
                <c:pt idx="52">
                  <c:v>0.10473317239916</c:v>
                </c:pt>
                <c:pt idx="58">
                  <c:v>0.10473537924196</c:v>
                </c:pt>
                <c:pt idx="59">
                  <c:v>0.10473536545244</c:v>
                </c:pt>
                <c:pt idx="60">
                  <c:v>0.1047343378734</c:v>
                </c:pt>
                <c:pt idx="61">
                  <c:v>0.10473431718911999</c:v>
                </c:pt>
                <c:pt idx="62">
                  <c:v>0.10473529650483999</c:v>
                </c:pt>
                <c:pt idx="63">
                  <c:v>0.1047342689258</c:v>
                </c:pt>
                <c:pt idx="64">
                  <c:v>0.10473424824152</c:v>
                </c:pt>
                <c:pt idx="65">
                  <c:v>0.10473422755723999</c:v>
                </c:pt>
                <c:pt idx="66">
                  <c:v>0.10473421376771999</c:v>
                </c:pt>
                <c:pt idx="67">
                  <c:v>0.10473319308343999</c:v>
                </c:pt>
                <c:pt idx="68">
                  <c:v>0.10473317239916</c:v>
                </c:pt>
                <c:pt idx="69">
                  <c:v>0.10473315860964</c:v>
                </c:pt>
                <c:pt idx="76">
                  <c:v>0.10474376534851999</c:v>
                </c:pt>
                <c:pt idx="77">
                  <c:v>0.10473537924196</c:v>
                </c:pt>
                <c:pt idx="78">
                  <c:v>0.10473535166292</c:v>
                </c:pt>
                <c:pt idx="79">
                  <c:v>0.1047343378734</c:v>
                </c:pt>
                <c:pt idx="80">
                  <c:v>0.10473531718911999</c:v>
                </c:pt>
                <c:pt idx="81">
                  <c:v>0.10473428961007999</c:v>
                </c:pt>
                <c:pt idx="82">
                  <c:v>0.10473426203104</c:v>
                </c:pt>
                <c:pt idx="83">
                  <c:v>0.10473424824152</c:v>
                </c:pt>
                <c:pt idx="84">
                  <c:v>0.104734234452</c:v>
                </c:pt>
                <c:pt idx="85">
                  <c:v>0.10473321376771999</c:v>
                </c:pt>
                <c:pt idx="87">
                  <c:v>0.10473317929392</c:v>
                </c:pt>
                <c:pt idx="88">
                  <c:v>0.10473315860964</c:v>
                </c:pt>
                <c:pt idx="94">
                  <c:v>0.10473536545244</c:v>
                </c:pt>
                <c:pt idx="95">
                  <c:v>0.1047353378734</c:v>
                </c:pt>
                <c:pt idx="96">
                  <c:v>0.10473531718911999</c:v>
                </c:pt>
                <c:pt idx="97">
                  <c:v>0.10473430339959999</c:v>
                </c:pt>
                <c:pt idx="98">
                  <c:v>0.10473528271532</c:v>
                </c:pt>
                <c:pt idx="99">
                  <c:v>0.10473424824152</c:v>
                </c:pt>
                <c:pt idx="100">
                  <c:v>0.10473422755723999</c:v>
                </c:pt>
                <c:pt idx="101">
                  <c:v>0.10473421376771999</c:v>
                </c:pt>
                <c:pt idx="102">
                  <c:v>0.10473419308343999</c:v>
                </c:pt>
                <c:pt idx="103">
                  <c:v>0.10473317239916</c:v>
                </c:pt>
                <c:pt idx="104">
                  <c:v>0.10473315860964</c:v>
                </c:pt>
                <c:pt idx="105">
                  <c:v>0.10473313792535999</c:v>
                </c:pt>
                <c:pt idx="106">
                  <c:v>0.10473411724107999</c:v>
                </c:pt>
                <c:pt idx="112">
                  <c:v>0.1047353723472</c:v>
                </c:pt>
                <c:pt idx="113">
                  <c:v>0.10473535166292</c:v>
                </c:pt>
                <c:pt idx="114">
                  <c:v>0.10473533097863999</c:v>
                </c:pt>
                <c:pt idx="115">
                  <c:v>0.10473431718911999</c:v>
                </c:pt>
                <c:pt idx="116">
                  <c:v>0.10473529650483999</c:v>
                </c:pt>
                <c:pt idx="117">
                  <c:v>0.10473426203104</c:v>
                </c:pt>
                <c:pt idx="118">
                  <c:v>0.10473424134675999</c:v>
                </c:pt>
                <c:pt idx="119">
                  <c:v>0.10473422066247999</c:v>
                </c:pt>
                <c:pt idx="120">
                  <c:v>0.10473420687295999</c:v>
                </c:pt>
                <c:pt idx="121">
                  <c:v>0.10473318618867999</c:v>
                </c:pt>
                <c:pt idx="122">
                  <c:v>0.10473317239916</c:v>
                </c:pt>
                <c:pt idx="123">
                  <c:v>0.10473315171487999</c:v>
                </c:pt>
                <c:pt idx="124">
                  <c:v>0.1047331310306</c:v>
                </c:pt>
                <c:pt idx="130">
                  <c:v>0.10473539992623999</c:v>
                </c:pt>
                <c:pt idx="131">
                  <c:v>0.10473537924196</c:v>
                </c:pt>
                <c:pt idx="132">
                  <c:v>0.10473435855768</c:v>
                </c:pt>
                <c:pt idx="133">
                  <c:v>0.1047343378734</c:v>
                </c:pt>
                <c:pt idx="134">
                  <c:v>0.10473532408387999</c:v>
                </c:pt>
                <c:pt idx="135">
                  <c:v>0.10473428961007999</c:v>
                </c:pt>
                <c:pt idx="136">
                  <c:v>0.10474364124284</c:v>
                </c:pt>
                <c:pt idx="137">
                  <c:v>0.10473425513628</c:v>
                </c:pt>
                <c:pt idx="138">
                  <c:v>0.104733234452</c:v>
                </c:pt>
                <c:pt idx="139">
                  <c:v>0.10473321376771999</c:v>
                </c:pt>
                <c:pt idx="140">
                  <c:v>0.10473319997819999</c:v>
                </c:pt>
                <c:pt idx="141">
                  <c:v>0.10473317929392</c:v>
                </c:pt>
                <c:pt idx="142">
                  <c:v>0.10473317239916</c:v>
                </c:pt>
                <c:pt idx="148">
                  <c:v>0.1047353723472</c:v>
                </c:pt>
                <c:pt idx="149">
                  <c:v>0.10473535166292</c:v>
                </c:pt>
                <c:pt idx="150">
                  <c:v>0.10473433097863999</c:v>
                </c:pt>
                <c:pt idx="151">
                  <c:v>0.10473431029435999</c:v>
                </c:pt>
                <c:pt idx="152">
                  <c:v>0.10473529650483999</c:v>
                </c:pt>
                <c:pt idx="153">
                  <c:v>0.10473426203104</c:v>
                </c:pt>
                <c:pt idx="154">
                  <c:v>0.10473424134675999</c:v>
                </c:pt>
                <c:pt idx="155">
                  <c:v>0.10473422066247999</c:v>
                </c:pt>
                <c:pt idx="156">
                  <c:v>0.10473419997819999</c:v>
                </c:pt>
                <c:pt idx="157">
                  <c:v>0.10473317929392</c:v>
                </c:pt>
                <c:pt idx="158">
                  <c:v>0.1047331655044</c:v>
                </c:pt>
                <c:pt idx="159">
                  <c:v>0.10473315171487999</c:v>
                </c:pt>
                <c:pt idx="160">
                  <c:v>0.1047331310306</c:v>
                </c:pt>
                <c:pt idx="166">
                  <c:v>0.10473539992623999</c:v>
                </c:pt>
                <c:pt idx="167">
                  <c:v>0.10473537924196</c:v>
                </c:pt>
                <c:pt idx="168">
                  <c:v>0.10473435855768</c:v>
                </c:pt>
                <c:pt idx="169">
                  <c:v>0.1047343378734</c:v>
                </c:pt>
                <c:pt idx="170">
                  <c:v>0.10473532408387999</c:v>
                </c:pt>
                <c:pt idx="171">
                  <c:v>0.10473428961007999</c:v>
                </c:pt>
                <c:pt idx="172">
                  <c:v>0.1047342689258</c:v>
                </c:pt>
                <c:pt idx="173">
                  <c:v>0.10473425513628</c:v>
                </c:pt>
                <c:pt idx="174">
                  <c:v>0.104734234452</c:v>
                </c:pt>
                <c:pt idx="175">
                  <c:v>0.10473321376771999</c:v>
                </c:pt>
                <c:pt idx="176">
                  <c:v>0.10473319308343999</c:v>
                </c:pt>
                <c:pt idx="177">
                  <c:v>0.10473317929392</c:v>
                </c:pt>
                <c:pt idx="178">
                  <c:v>0.1047331655044</c:v>
                </c:pt>
                <c:pt idx="184">
                  <c:v>0.10473540682099999</c:v>
                </c:pt>
                <c:pt idx="185">
                  <c:v>0.10473539303148</c:v>
                </c:pt>
                <c:pt idx="187">
                  <c:v>0.10473435166292</c:v>
                </c:pt>
                <c:pt idx="188">
                  <c:v>0.10473533097863999</c:v>
                </c:pt>
                <c:pt idx="189">
                  <c:v>0.10473429650483999</c:v>
                </c:pt>
                <c:pt idx="190">
                  <c:v>0.10473427582056</c:v>
                </c:pt>
                <c:pt idx="191">
                  <c:v>0.10473426203104</c:v>
                </c:pt>
                <c:pt idx="192">
                  <c:v>0.10473324134675999</c:v>
                </c:pt>
                <c:pt idx="193">
                  <c:v>0.10473322066247999</c:v>
                </c:pt>
                <c:pt idx="194">
                  <c:v>0.10473320687295999</c:v>
                </c:pt>
                <c:pt idx="195">
                  <c:v>0.10473319308343999</c:v>
                </c:pt>
                <c:pt idx="196">
                  <c:v>0.10473317239916</c:v>
                </c:pt>
                <c:pt idx="202">
                  <c:v>0.10473536545244</c:v>
                </c:pt>
                <c:pt idx="203">
                  <c:v>0.10473534476815999</c:v>
                </c:pt>
                <c:pt idx="204">
                  <c:v>0.10473532408387999</c:v>
                </c:pt>
                <c:pt idx="205">
                  <c:v>0.10473430339959999</c:v>
                </c:pt>
                <c:pt idx="206">
                  <c:v>0.10473528271532</c:v>
                </c:pt>
                <c:pt idx="207">
                  <c:v>0.10473424824152</c:v>
                </c:pt>
                <c:pt idx="208">
                  <c:v>0.104734234452</c:v>
                </c:pt>
                <c:pt idx="209">
                  <c:v>0.10473421376771999</c:v>
                </c:pt>
                <c:pt idx="210">
                  <c:v>0.10473419308343999</c:v>
                </c:pt>
                <c:pt idx="211">
                  <c:v>0.10473317239916</c:v>
                </c:pt>
                <c:pt idx="212">
                  <c:v>0.10473315860964</c:v>
                </c:pt>
                <c:pt idx="213">
                  <c:v>0.10473313792535999</c:v>
                </c:pt>
                <c:pt idx="214">
                  <c:v>0.10473312413583999</c:v>
                </c:pt>
                <c:pt idx="220">
                  <c:v>0.10473538613672</c:v>
                </c:pt>
                <c:pt idx="221">
                  <c:v>0.10473636545244</c:v>
                </c:pt>
                <c:pt idx="222">
                  <c:v>0.10473434476815999</c:v>
                </c:pt>
                <c:pt idx="223">
                  <c:v>0.10473432408387999</c:v>
                </c:pt>
                <c:pt idx="224">
                  <c:v>0.10473530339959999</c:v>
                </c:pt>
                <c:pt idx="225">
                  <c:v>0.1047342689258</c:v>
                </c:pt>
                <c:pt idx="226">
                  <c:v>0.10473425513628</c:v>
                </c:pt>
                <c:pt idx="227">
                  <c:v>0.104734234452</c:v>
                </c:pt>
                <c:pt idx="228">
                  <c:v>0.10473421376771999</c:v>
                </c:pt>
                <c:pt idx="229">
                  <c:v>0.10473319997819999</c:v>
                </c:pt>
                <c:pt idx="230">
                  <c:v>0.10473317929392</c:v>
                </c:pt>
                <c:pt idx="231">
                  <c:v>0.1047331655044</c:v>
                </c:pt>
                <c:pt idx="232">
                  <c:v>0.10474047576859999</c:v>
                </c:pt>
                <c:pt idx="238">
                  <c:v>0.10473539303148</c:v>
                </c:pt>
                <c:pt idx="239">
                  <c:v>0.1047353723472</c:v>
                </c:pt>
                <c:pt idx="240">
                  <c:v>0.10473435166292</c:v>
                </c:pt>
                <c:pt idx="241">
                  <c:v>0.10473433097863999</c:v>
                </c:pt>
                <c:pt idx="242">
                  <c:v>0.10473531029435999</c:v>
                </c:pt>
                <c:pt idx="243">
                  <c:v>0.10473428271532</c:v>
                </c:pt>
                <c:pt idx="244">
                  <c:v>0.10473426203104</c:v>
                </c:pt>
                <c:pt idx="245">
                  <c:v>0.10473424134675999</c:v>
                </c:pt>
                <c:pt idx="246">
                  <c:v>0.10473422066247999</c:v>
                </c:pt>
                <c:pt idx="247">
                  <c:v>0.10473320687295999</c:v>
                </c:pt>
                <c:pt idx="248">
                  <c:v>0.10473318618867999</c:v>
                </c:pt>
                <c:pt idx="249">
                  <c:v>0.1047331655044</c:v>
                </c:pt>
                <c:pt idx="250">
                  <c:v>0.10473315171487999</c:v>
                </c:pt>
                <c:pt idx="256">
                  <c:v>0.1047353723472</c:v>
                </c:pt>
                <c:pt idx="257">
                  <c:v>0.10473535166292</c:v>
                </c:pt>
                <c:pt idx="258">
                  <c:v>0.1047353378734</c:v>
                </c:pt>
                <c:pt idx="259">
                  <c:v>0.10473431718911999</c:v>
                </c:pt>
                <c:pt idx="260">
                  <c:v>0.10473529650483999</c:v>
                </c:pt>
                <c:pt idx="261">
                  <c:v>0.10473426203104</c:v>
                </c:pt>
                <c:pt idx="262">
                  <c:v>0.10473424134675999</c:v>
                </c:pt>
                <c:pt idx="263">
                  <c:v>0.10473419308343999</c:v>
                </c:pt>
                <c:pt idx="264">
                  <c:v>0.10473419997819999</c:v>
                </c:pt>
                <c:pt idx="265">
                  <c:v>0.10473317929392</c:v>
                </c:pt>
                <c:pt idx="266">
                  <c:v>0.1047331655044</c:v>
                </c:pt>
                <c:pt idx="267">
                  <c:v>0.10473313792535999</c:v>
                </c:pt>
                <c:pt idx="268">
                  <c:v>0.1047331310306</c:v>
                </c:pt>
                <c:pt idx="274">
                  <c:v>0.10473539303148</c:v>
                </c:pt>
                <c:pt idx="275">
                  <c:v>0.1047353723472</c:v>
                </c:pt>
                <c:pt idx="276">
                  <c:v>0.10473535166292</c:v>
                </c:pt>
                <c:pt idx="277">
                  <c:v>0.10473433097863999</c:v>
                </c:pt>
                <c:pt idx="278">
                  <c:v>0.10473531029435999</c:v>
                </c:pt>
                <c:pt idx="279">
                  <c:v>0.10473428271532</c:v>
                </c:pt>
                <c:pt idx="280">
                  <c:v>0.10473426203104</c:v>
                </c:pt>
                <c:pt idx="281">
                  <c:v>0.10473424134675999</c:v>
                </c:pt>
                <c:pt idx="282">
                  <c:v>0.10473422066247999</c:v>
                </c:pt>
                <c:pt idx="283">
                  <c:v>0.10473319308343999</c:v>
                </c:pt>
                <c:pt idx="284">
                  <c:v>0.10473318618867999</c:v>
                </c:pt>
                <c:pt idx="285">
                  <c:v>0.10473317239916</c:v>
                </c:pt>
                <c:pt idx="286">
                  <c:v>0.10473315171487999</c:v>
                </c:pt>
                <c:pt idx="292">
                  <c:v>0.10473539992623999</c:v>
                </c:pt>
                <c:pt idx="293">
                  <c:v>0.10473539992623999</c:v>
                </c:pt>
                <c:pt idx="294">
                  <c:v>0.10473437924196</c:v>
                </c:pt>
                <c:pt idx="295">
                  <c:v>0.10473435166292</c:v>
                </c:pt>
                <c:pt idx="296">
                  <c:v>0.10473533097863999</c:v>
                </c:pt>
                <c:pt idx="297">
                  <c:v>0.10473430339959999</c:v>
                </c:pt>
                <c:pt idx="298">
                  <c:v>0.10473429650483999</c:v>
                </c:pt>
                <c:pt idx="299">
                  <c:v>0.1047342689258</c:v>
                </c:pt>
                <c:pt idx="300">
                  <c:v>0.10473424824152</c:v>
                </c:pt>
                <c:pt idx="301">
                  <c:v>0.104733234452</c:v>
                </c:pt>
                <c:pt idx="302">
                  <c:v>0.10473321376771999</c:v>
                </c:pt>
                <c:pt idx="303">
                  <c:v>0.10473318618867999</c:v>
                </c:pt>
                <c:pt idx="304">
                  <c:v>0.10473317239916</c:v>
                </c:pt>
                <c:pt idx="314">
                  <c:v>6.5446295059599993E-3</c:v>
                </c:pt>
                <c:pt idx="315">
                  <c:v>3.2254765020199999E-2</c:v>
                </c:pt>
                <c:pt idx="316">
                  <c:v>1.0456802529794217E-3</c:v>
                </c:pt>
                <c:pt idx="319">
                  <c:v>6.5407122430799994E-3</c:v>
                </c:pt>
                <c:pt idx="320">
                  <c:v>6.5407053483199995E-3</c:v>
                </c:pt>
                <c:pt idx="321">
                  <c:v>2.9062665346655065E-3</c:v>
                </c:pt>
                <c:pt idx="328">
                  <c:v>0.10474195150703999</c:v>
                </c:pt>
                <c:pt idx="329">
                  <c:v>0.10474286876991999</c:v>
                </c:pt>
                <c:pt idx="330">
                  <c:v>0.10474486876991999</c:v>
                </c:pt>
                <c:pt idx="331">
                  <c:v>0.10474086876991999</c:v>
                </c:pt>
                <c:pt idx="332">
                  <c:v>0.10474185498039999</c:v>
                </c:pt>
                <c:pt idx="333">
                  <c:v>0.10474081361184</c:v>
                </c:pt>
                <c:pt idx="334">
                  <c:v>0.10474380671708</c:v>
                </c:pt>
                <c:pt idx="335">
                  <c:v>0.10474075155899999</c:v>
                </c:pt>
                <c:pt idx="336">
                  <c:v>0.10474073087471999</c:v>
                </c:pt>
                <c:pt idx="337">
                  <c:v>0.10474170329568</c:v>
                </c:pt>
                <c:pt idx="338">
                  <c:v>0.10476073802927999</c:v>
                </c:pt>
                <c:pt idx="339">
                  <c:v>0.10474479292756</c:v>
                </c:pt>
                <c:pt idx="346">
                  <c:v>0.10474196529655999</c:v>
                </c:pt>
                <c:pt idx="347">
                  <c:v>0.10474185498039999</c:v>
                </c:pt>
                <c:pt idx="348">
                  <c:v>0.10474190324372</c:v>
                </c:pt>
                <c:pt idx="349">
                  <c:v>0.10474359297951999</c:v>
                </c:pt>
                <c:pt idx="350">
                  <c:v>0.10474184119087999</c:v>
                </c:pt>
                <c:pt idx="351">
                  <c:v>0.10474078603279999</c:v>
                </c:pt>
                <c:pt idx="352">
                  <c:v>0.10474075155899999</c:v>
                </c:pt>
                <c:pt idx="353">
                  <c:v>0.10474175155899999</c:v>
                </c:pt>
                <c:pt idx="354">
                  <c:v>0.10474070329568</c:v>
                </c:pt>
                <c:pt idx="355">
                  <c:v>0.10474068261139999</c:v>
                </c:pt>
                <c:pt idx="356">
                  <c:v>0.10473966192711999</c:v>
                </c:pt>
                <c:pt idx="357">
                  <c:v>0.10474068950616</c:v>
                </c:pt>
                <c:pt idx="358">
                  <c:v>0.10474062055856</c:v>
                </c:pt>
                <c:pt idx="364">
                  <c:v>0.10474195150703999</c:v>
                </c:pt>
                <c:pt idx="365">
                  <c:v>0.10474193771752</c:v>
                </c:pt>
                <c:pt idx="366">
                  <c:v>0.10474284808563999</c:v>
                </c:pt>
                <c:pt idx="367">
                  <c:v>0.10474190324372</c:v>
                </c:pt>
                <c:pt idx="368">
                  <c:v>0.10474285498039999</c:v>
                </c:pt>
                <c:pt idx="369">
                  <c:v>0.10474083429611999</c:v>
                </c:pt>
                <c:pt idx="370">
                  <c:v>0.10474076534851999</c:v>
                </c:pt>
                <c:pt idx="371">
                  <c:v>0.1047417170852</c:v>
                </c:pt>
                <c:pt idx="372">
                  <c:v>0.10474168261139999</c:v>
                </c:pt>
                <c:pt idx="373">
                  <c:v>0.10474068950616</c:v>
                </c:pt>
                <c:pt idx="374">
                  <c:v>0.10474067571663999</c:v>
                </c:pt>
                <c:pt idx="375">
                  <c:v>0.10474064124283999</c:v>
                </c:pt>
                <c:pt idx="376">
                  <c:v>0.10474063434807999</c:v>
                </c:pt>
                <c:pt idx="382">
                  <c:v>9.0012277329440005E-2</c:v>
                </c:pt>
                <c:pt idx="383">
                  <c:v>9.0012208381840014E-2</c:v>
                </c:pt>
                <c:pt idx="384">
                  <c:v>9.0012132539480011E-2</c:v>
                </c:pt>
                <c:pt idx="385">
                  <c:v>9.0012063591879993E-2</c:v>
                </c:pt>
                <c:pt idx="386">
                  <c:v>9.0011994644280002E-2</c:v>
                </c:pt>
                <c:pt idx="387">
                  <c:v>9.0011925696680012E-2</c:v>
                </c:pt>
                <c:pt idx="388">
                  <c:v>9.0011863643840007E-2</c:v>
                </c:pt>
                <c:pt idx="389">
                  <c:v>9.0011787801480003E-2</c:v>
                </c:pt>
                <c:pt idx="390">
                  <c:v>9.0011718853880013E-2</c:v>
                </c:pt>
                <c:pt idx="391">
                  <c:v>9.0011656801040008E-2</c:v>
                </c:pt>
                <c:pt idx="392">
                  <c:v>9.0011643011520009E-2</c:v>
                </c:pt>
                <c:pt idx="393">
                  <c:v>9.0011525800600012E-2</c:v>
                </c:pt>
                <c:pt idx="394">
                  <c:v>9.0015698169600006E-2</c:v>
                </c:pt>
                <c:pt idx="400">
                  <c:v>9.001223596088001E-2</c:v>
                </c:pt>
                <c:pt idx="401">
                  <c:v>9.0018373856079997E-2</c:v>
                </c:pt>
                <c:pt idx="402">
                  <c:v>9.0012084276160004E-2</c:v>
                </c:pt>
                <c:pt idx="403">
                  <c:v>9.0012022223319998E-2</c:v>
                </c:pt>
                <c:pt idx="405">
                  <c:v>9.0011877433360005E-2</c:v>
                </c:pt>
                <c:pt idx="406">
                  <c:v>9.0011808485760014E-2</c:v>
                </c:pt>
                <c:pt idx="407">
                  <c:v>9.0011739538159996E-2</c:v>
                </c:pt>
                <c:pt idx="408">
                  <c:v>9.0011670590560006E-2</c:v>
                </c:pt>
                <c:pt idx="409">
                  <c:v>9.0011636116759997E-2</c:v>
                </c:pt>
                <c:pt idx="410">
                  <c:v>9.0011532695359997E-2</c:v>
                </c:pt>
                <c:pt idx="411">
                  <c:v>9.0011470642519992E-2</c:v>
                </c:pt>
                <c:pt idx="412">
                  <c:v>9.0010436168720009E-2</c:v>
                </c:pt>
                <c:pt idx="419">
                  <c:v>9.0018463487959985E-2</c:v>
                </c:pt>
                <c:pt idx="420">
                  <c:v>9.0018387645600009E-2</c:v>
                </c:pt>
                <c:pt idx="421">
                  <c:v>9.0018284224199996E-2</c:v>
                </c:pt>
                <c:pt idx="423">
                  <c:v>9.0018180802799996E-2</c:v>
                </c:pt>
                <c:pt idx="424">
                  <c:v>9.0011877433360005E-2</c:v>
                </c:pt>
                <c:pt idx="425">
                  <c:v>1.0883606766972972E-3</c:v>
                </c:pt>
                <c:pt idx="426">
                  <c:v>9.001694638096E-2</c:v>
                </c:pt>
                <c:pt idx="427">
                  <c:v>9.0011670590560006E-2</c:v>
                </c:pt>
                <c:pt idx="428">
                  <c:v>9.0011601642959987E-2</c:v>
                </c:pt>
                <c:pt idx="429">
                  <c:v>9.001153959012001E-2</c:v>
                </c:pt>
                <c:pt idx="430">
                  <c:v>9.0011470642519992E-2</c:v>
                </c:pt>
                <c:pt idx="436">
                  <c:v>9.0012270434679992E-2</c:v>
                </c:pt>
                <c:pt idx="437">
                  <c:v>9.0012201487080001E-2</c:v>
                </c:pt>
                <c:pt idx="439">
                  <c:v>9.0018263539919999E-2</c:v>
                </c:pt>
                <c:pt idx="440">
                  <c:v>9.0011987749519989E-2</c:v>
                </c:pt>
                <c:pt idx="441">
                  <c:v>2.2496365057599998E-2</c:v>
                </c:pt>
                <c:pt idx="442">
                  <c:v>9.0017077381399996E-2</c:v>
                </c:pt>
                <c:pt idx="444">
                  <c:v>9.001694638096E-2</c:v>
                </c:pt>
                <c:pt idx="445">
                  <c:v>9.0011636116759997E-2</c:v>
                </c:pt>
                <c:pt idx="446">
                  <c:v>9.0011574063919991E-2</c:v>
                </c:pt>
                <c:pt idx="447">
                  <c:v>9.0011512011080014E-2</c:v>
                </c:pt>
                <c:pt idx="448">
                  <c:v>9.001143616872001E-2</c:v>
                </c:pt>
                <c:pt idx="472">
                  <c:v>9.0012242855639996E-2</c:v>
                </c:pt>
                <c:pt idx="473">
                  <c:v>9.0012173908040005E-2</c:v>
                </c:pt>
                <c:pt idx="474">
                  <c:v>9.0012091170919989E-2</c:v>
                </c:pt>
                <c:pt idx="475">
                  <c:v>9.0012022223319998E-2</c:v>
                </c:pt>
                <c:pt idx="476">
                  <c:v>9.0011953275720008E-2</c:v>
                </c:pt>
                <c:pt idx="477">
                  <c:v>9.0011884328120018E-2</c:v>
                </c:pt>
                <c:pt idx="478">
                  <c:v>9.0011815380519999E-2</c:v>
                </c:pt>
                <c:pt idx="479">
                  <c:v>9.0011746432920009E-2</c:v>
                </c:pt>
                <c:pt idx="480">
                  <c:v>9.0011677485319991E-2</c:v>
                </c:pt>
                <c:pt idx="481">
                  <c:v>9.001160853772E-2</c:v>
                </c:pt>
                <c:pt idx="482">
                  <c:v>9.001153959012001E-2</c:v>
                </c:pt>
                <c:pt idx="483">
                  <c:v>9.0016684380080009E-2</c:v>
                </c:pt>
                <c:pt idx="484">
                  <c:v>9.0010408589680013E-2</c:v>
                </c:pt>
                <c:pt idx="491">
                  <c:v>9.0012194592319988E-2</c:v>
                </c:pt>
                <c:pt idx="493">
                  <c:v>2.2496434005199999E-2</c:v>
                </c:pt>
                <c:pt idx="495">
                  <c:v>9.0011905012400001E-2</c:v>
                </c:pt>
                <c:pt idx="496">
                  <c:v>2.24963305838E-2</c:v>
                </c:pt>
                <c:pt idx="498">
                  <c:v>9.0011698169600002E-2</c:v>
                </c:pt>
                <c:pt idx="508">
                  <c:v>9.0012263539920007E-2</c:v>
                </c:pt>
                <c:pt idx="509">
                  <c:v>9.0012194592319988E-2</c:v>
                </c:pt>
                <c:pt idx="510">
                  <c:v>9.001731869799999E-2</c:v>
                </c:pt>
                <c:pt idx="511">
                  <c:v>9.0012042907600009E-2</c:v>
                </c:pt>
                <c:pt idx="512">
                  <c:v>9.0011973959999991E-2</c:v>
                </c:pt>
                <c:pt idx="513">
                  <c:v>9.0011905012400001E-2</c:v>
                </c:pt>
                <c:pt idx="514">
                  <c:v>9.001183606480001E-2</c:v>
                </c:pt>
                <c:pt idx="515">
                  <c:v>9.0011767117199992E-2</c:v>
                </c:pt>
                <c:pt idx="516">
                  <c:v>9.0011698169600002E-2</c:v>
                </c:pt>
                <c:pt idx="517">
                  <c:v>9.0011629222000011E-2</c:v>
                </c:pt>
                <c:pt idx="518">
                  <c:v>9.0011560274399993E-2</c:v>
                </c:pt>
                <c:pt idx="519">
                  <c:v>9.0016718853880018E-2</c:v>
                </c:pt>
                <c:pt idx="520">
                  <c:v>9.0011429273959997E-2</c:v>
                </c:pt>
                <c:pt idx="526">
                  <c:v>9.0012242855639996E-2</c:v>
                </c:pt>
                <c:pt idx="527">
                  <c:v>9.0012173908040005E-2</c:v>
                </c:pt>
                <c:pt idx="528">
                  <c:v>9.0018339382280002E-2</c:v>
                </c:pt>
                <c:pt idx="529">
                  <c:v>9.0012029118080011E-2</c:v>
                </c:pt>
                <c:pt idx="530">
                  <c:v>9.0017167013279997E-2</c:v>
                </c:pt>
                <c:pt idx="531">
                  <c:v>9.0011884328120018E-2</c:v>
                </c:pt>
                <c:pt idx="532">
                  <c:v>9.0011815380519999E-2</c:v>
                </c:pt>
                <c:pt idx="533">
                  <c:v>9.0015953275720012E-2</c:v>
                </c:pt>
                <c:pt idx="534">
                  <c:v>9.0016905012400006E-2</c:v>
                </c:pt>
                <c:pt idx="535">
                  <c:v>9.001160853772E-2</c:v>
                </c:pt>
                <c:pt idx="536">
                  <c:v>9.001153959012001E-2</c:v>
                </c:pt>
                <c:pt idx="537">
                  <c:v>9.0011477537280005E-2</c:v>
                </c:pt>
                <c:pt idx="538">
                  <c:v>9.0010408589680013E-2</c:v>
                </c:pt>
                <c:pt idx="544">
                  <c:v>9.0012270434679992E-2</c:v>
                </c:pt>
                <c:pt idx="545">
                  <c:v>9.0018435908919989E-2</c:v>
                </c:pt>
                <c:pt idx="546">
                  <c:v>9.0018325592760004E-2</c:v>
                </c:pt>
                <c:pt idx="547">
                  <c:v>9.0012049802359995E-2</c:v>
                </c:pt>
                <c:pt idx="548">
                  <c:v>9.0011980854760004E-2</c:v>
                </c:pt>
                <c:pt idx="549">
                  <c:v>9.0011911907160014E-2</c:v>
                </c:pt>
                <c:pt idx="550">
                  <c:v>9.0018077381399997E-2</c:v>
                </c:pt>
                <c:pt idx="551">
                  <c:v>9.0017994644279994E-2</c:v>
                </c:pt>
                <c:pt idx="552">
                  <c:v>9.0011698169600002E-2</c:v>
                </c:pt>
                <c:pt idx="553">
                  <c:v>9.0011636116759997E-2</c:v>
                </c:pt>
                <c:pt idx="554">
                  <c:v>9.001677401196001E-2</c:v>
                </c:pt>
                <c:pt idx="555">
                  <c:v>9.0011498221560016E-2</c:v>
                </c:pt>
                <c:pt idx="556">
                  <c:v>9.001143616872001E-2</c:v>
                </c:pt>
                <c:pt idx="562">
                  <c:v>9.0018497961759994E-2</c:v>
                </c:pt>
                <c:pt idx="564">
                  <c:v>9.0012146329000009E-2</c:v>
                </c:pt>
                <c:pt idx="566">
                  <c:v>9.001822906611999E-2</c:v>
                </c:pt>
                <c:pt idx="569">
                  <c:v>9.0011801591000001E-2</c:v>
                </c:pt>
                <c:pt idx="572">
                  <c:v>2.2495199583360003E-2</c:v>
                </c:pt>
                <c:pt idx="574">
                  <c:v>9.0011463747760007E-2</c:v>
                </c:pt>
                <c:pt idx="580">
                  <c:v>9.0012242855639996E-2</c:v>
                </c:pt>
                <c:pt idx="581">
                  <c:v>9.0012173908040005E-2</c:v>
                </c:pt>
                <c:pt idx="582">
                  <c:v>9.0012091170919989E-2</c:v>
                </c:pt>
                <c:pt idx="583">
                  <c:v>9.0012022223319998E-2</c:v>
                </c:pt>
                <c:pt idx="584">
                  <c:v>9.0011953275720008E-2</c:v>
                </c:pt>
                <c:pt idx="585">
                  <c:v>9.0011884328120018E-2</c:v>
                </c:pt>
                <c:pt idx="586">
                  <c:v>9.0011815380519999E-2</c:v>
                </c:pt>
                <c:pt idx="587">
                  <c:v>9.0011739538159996E-2</c:v>
                </c:pt>
                <c:pt idx="588">
                  <c:v>9.0011677485319991E-2</c:v>
                </c:pt>
                <c:pt idx="589">
                  <c:v>9.0011601642959987E-2</c:v>
                </c:pt>
                <c:pt idx="590">
                  <c:v>9.0011532695359997E-2</c:v>
                </c:pt>
                <c:pt idx="591">
                  <c:v>9.0010470642520005E-2</c:v>
                </c:pt>
                <c:pt idx="592">
                  <c:v>9.0010401694920014E-2</c:v>
                </c:pt>
                <c:pt idx="616">
                  <c:v>9.0012270434679992E-2</c:v>
                </c:pt>
                <c:pt idx="617">
                  <c:v>9.0012208381840014E-2</c:v>
                </c:pt>
                <c:pt idx="618">
                  <c:v>9.0012125644719998E-2</c:v>
                </c:pt>
                <c:pt idx="619">
                  <c:v>9.0012056697120008E-2</c:v>
                </c:pt>
                <c:pt idx="620">
                  <c:v>9.0011987749519989E-2</c:v>
                </c:pt>
                <c:pt idx="621">
                  <c:v>9.0011918801919999E-2</c:v>
                </c:pt>
                <c:pt idx="622">
                  <c:v>9.0011842959559996E-2</c:v>
                </c:pt>
                <c:pt idx="623">
                  <c:v>9.001178090671999E-2</c:v>
                </c:pt>
                <c:pt idx="624">
                  <c:v>9.001171195912E-2</c:v>
                </c:pt>
                <c:pt idx="625">
                  <c:v>9.0011643011520009E-2</c:v>
                </c:pt>
                <c:pt idx="626">
                  <c:v>9.0011574063919991E-2</c:v>
                </c:pt>
                <c:pt idx="627">
                  <c:v>9.0011512011080014E-2</c:v>
                </c:pt>
                <c:pt idx="628">
                  <c:v>9.0016643011520014E-2</c:v>
                </c:pt>
                <c:pt idx="636">
                  <c:v>9.0012104960440015E-2</c:v>
                </c:pt>
                <c:pt idx="637">
                  <c:v>9.0012029118080011E-2</c:v>
                </c:pt>
                <c:pt idx="638">
                  <c:v>9.0011960170479993E-2</c:v>
                </c:pt>
                <c:pt idx="639">
                  <c:v>9.0011891222880003E-2</c:v>
                </c:pt>
                <c:pt idx="640">
                  <c:v>9.0011822275280012E-2</c:v>
                </c:pt>
                <c:pt idx="641">
                  <c:v>9.0011746432920009E-2</c:v>
                </c:pt>
                <c:pt idx="642">
                  <c:v>9.0011677485319991E-2</c:v>
                </c:pt>
                <c:pt idx="643">
                  <c:v>9.001160853772E-2</c:v>
                </c:pt>
                <c:pt idx="645">
                  <c:v>9.0011477537280005E-2</c:v>
                </c:pt>
                <c:pt idx="652">
                  <c:v>9.0012263539920007E-2</c:v>
                </c:pt>
                <c:pt idx="653">
                  <c:v>9.0012194592319988E-2</c:v>
                </c:pt>
                <c:pt idx="654">
                  <c:v>9.00121118552E-2</c:v>
                </c:pt>
                <c:pt idx="655">
                  <c:v>9.0012042907600009E-2</c:v>
                </c:pt>
                <c:pt idx="656">
                  <c:v>9.0011973959999991E-2</c:v>
                </c:pt>
                <c:pt idx="657">
                  <c:v>9.0011905012400001E-2</c:v>
                </c:pt>
                <c:pt idx="658">
                  <c:v>9.001183606480001E-2</c:v>
                </c:pt>
                <c:pt idx="659">
                  <c:v>9.0011767117199992E-2</c:v>
                </c:pt>
                <c:pt idx="660">
                  <c:v>9.0011698169600002E-2</c:v>
                </c:pt>
                <c:pt idx="661">
                  <c:v>9.0011629222000011E-2</c:v>
                </c:pt>
                <c:pt idx="662">
                  <c:v>9.0011560274399993E-2</c:v>
                </c:pt>
                <c:pt idx="663">
                  <c:v>9.0011498221560016E-2</c:v>
                </c:pt>
                <c:pt idx="664">
                  <c:v>9.0011429273959997E-2</c:v>
                </c:pt>
                <c:pt idx="671">
                  <c:v>9.0012201487080001E-2</c:v>
                </c:pt>
                <c:pt idx="672">
                  <c:v>9.0012125644719998E-2</c:v>
                </c:pt>
                <c:pt idx="673">
                  <c:v>9.0012049802359995E-2</c:v>
                </c:pt>
                <c:pt idx="674">
                  <c:v>9.0011987749519989E-2</c:v>
                </c:pt>
                <c:pt idx="675">
                  <c:v>9.0011918801919999E-2</c:v>
                </c:pt>
                <c:pt idx="676">
                  <c:v>9.0011842959559996E-2</c:v>
                </c:pt>
                <c:pt idx="677">
                  <c:v>9.0016960170479998E-2</c:v>
                </c:pt>
                <c:pt idx="678">
                  <c:v>9.0011705064360015E-2</c:v>
                </c:pt>
                <c:pt idx="679">
                  <c:v>9.0016842959560001E-2</c:v>
                </c:pt>
                <c:pt idx="681">
                  <c:v>9.0011505116320001E-2</c:v>
                </c:pt>
                <c:pt idx="688">
                  <c:v>4.1293478024319999E-2</c:v>
                </c:pt>
                <c:pt idx="690">
                  <c:v>5.645384337113153E-4</c:v>
                </c:pt>
                <c:pt idx="691">
                  <c:v>9.0016822015480003E-2</c:v>
                </c:pt>
                <c:pt idx="692">
                  <c:v>1.4327884770510401E-3</c:v>
                </c:pt>
                <c:pt idx="693">
                  <c:v>1.779417388323278E-3</c:v>
                </c:pt>
                <c:pt idx="698">
                  <c:v>9.0019953015920001E-2</c:v>
                </c:pt>
                <c:pt idx="699">
                  <c:v>6.8459586879760004E-2</c:v>
                </c:pt>
                <c:pt idx="706">
                  <c:v>9.001804954256E-2</c:v>
                </c:pt>
                <c:pt idx="707">
                  <c:v>9.0017511751280005E-2</c:v>
                </c:pt>
                <c:pt idx="708">
                  <c:v>9.0017904752599992E-2</c:v>
                </c:pt>
                <c:pt idx="709">
                  <c:v>9.0030863384040011E-2</c:v>
                </c:pt>
                <c:pt idx="710">
                  <c:v>9.0040732383599997E-2</c:v>
                </c:pt>
                <c:pt idx="711">
                  <c:v>9.0041594488400004E-2</c:v>
                </c:pt>
                <c:pt idx="712">
                  <c:v>9.0019615172680006E-2</c:v>
                </c:pt>
                <c:pt idx="713">
                  <c:v>9.0028139174439997E-2</c:v>
                </c:pt>
                <c:pt idx="714">
                  <c:v>9.0036366961320002E-2</c:v>
                </c:pt>
                <c:pt idx="715">
                  <c:v>9.0017242855640001E-2</c:v>
                </c:pt>
                <c:pt idx="716">
                  <c:v>9.0041318698E-2</c:v>
                </c:pt>
                <c:pt idx="717">
                  <c:v>9.0017042907600001E-2</c:v>
                </c:pt>
                <c:pt idx="718">
                  <c:v>9.0018029118080004E-2</c:v>
                </c:pt>
                <c:pt idx="724">
                  <c:v>9.0018090911120008E-2</c:v>
                </c:pt>
                <c:pt idx="725">
                  <c:v>9.0017759962639998E-2</c:v>
                </c:pt>
                <c:pt idx="726">
                  <c:v>9.0016884068320008E-2</c:v>
                </c:pt>
                <c:pt idx="727">
                  <c:v>9.0017766857400011E-2</c:v>
                </c:pt>
                <c:pt idx="728">
                  <c:v>9.0028615172680015E-2</c:v>
                </c:pt>
                <c:pt idx="729">
                  <c:v>9.0017580698879995E-2</c:v>
                </c:pt>
                <c:pt idx="730">
                  <c:v>9.0017408329880005E-2</c:v>
                </c:pt>
                <c:pt idx="731">
                  <c:v>9.0017408329880005E-2</c:v>
                </c:pt>
                <c:pt idx="732">
                  <c:v>9.0017360066559998E-2</c:v>
                </c:pt>
                <c:pt idx="733">
                  <c:v>9.0017222171360003E-2</c:v>
                </c:pt>
                <c:pt idx="734">
                  <c:v>9.0017235960880002E-2</c:v>
                </c:pt>
                <c:pt idx="735">
                  <c:v>9.0017201487080006E-2</c:v>
                </c:pt>
                <c:pt idx="736">
                  <c:v>9.0016967065240011E-2</c:v>
                </c:pt>
                <c:pt idx="742">
                  <c:v>9.0018063332080012E-2</c:v>
                </c:pt>
                <c:pt idx="743">
                  <c:v>9.0018152963960013E-2</c:v>
                </c:pt>
                <c:pt idx="744">
                  <c:v>9.0016890963079993E-2</c:v>
                </c:pt>
                <c:pt idx="745">
                  <c:v>9.0017766857400011E-2</c:v>
                </c:pt>
                <c:pt idx="746">
                  <c:v>9.0018711699319992E-2</c:v>
                </c:pt>
                <c:pt idx="747">
                  <c:v>9.0018587593640009E-2</c:v>
                </c:pt>
                <c:pt idx="748">
                  <c:v>9.0017477277479996E-2</c:v>
                </c:pt>
                <c:pt idx="749">
                  <c:v>9.0017284224199995E-2</c:v>
                </c:pt>
                <c:pt idx="750">
                  <c:v>9.0017291118960008E-2</c:v>
                </c:pt>
                <c:pt idx="751">
                  <c:v>9.0017222171360003E-2</c:v>
                </c:pt>
                <c:pt idx="752">
                  <c:v>9.0017153223759999E-2</c:v>
                </c:pt>
                <c:pt idx="753">
                  <c:v>9.0017063591879998E-2</c:v>
                </c:pt>
                <c:pt idx="754">
                  <c:v>9.0017070486640011E-2</c:v>
                </c:pt>
                <c:pt idx="760">
                  <c:v>7.9046514020320008E-2</c:v>
                </c:pt>
                <c:pt idx="761">
                  <c:v>7.9046493336039997E-2</c:v>
                </c:pt>
                <c:pt idx="762">
                  <c:v>7.9046472651759986E-2</c:v>
                </c:pt>
                <c:pt idx="763">
                  <c:v>7.9047458862239989E-2</c:v>
                </c:pt>
                <c:pt idx="764">
                  <c:v>7.9047438177960005E-2</c:v>
                </c:pt>
                <c:pt idx="765">
                  <c:v>7.9047417493679994E-2</c:v>
                </c:pt>
                <c:pt idx="766">
                  <c:v>7.9048403704159997E-2</c:v>
                </c:pt>
                <c:pt idx="767">
                  <c:v>7.904737612512E-2</c:v>
                </c:pt>
                <c:pt idx="768">
                  <c:v>7.9047355440839989E-2</c:v>
                </c:pt>
                <c:pt idx="769">
                  <c:v>7.9047334756560006E-2</c:v>
                </c:pt>
                <c:pt idx="770">
                  <c:v>7.9048320967040009E-2</c:v>
                </c:pt>
                <c:pt idx="771">
                  <c:v>7.9048300282759998E-2</c:v>
                </c:pt>
                <c:pt idx="772">
                  <c:v>7.904828649324E-2</c:v>
                </c:pt>
                <c:pt idx="778">
                  <c:v>7.9046562283639987E-2</c:v>
                </c:pt>
                <c:pt idx="779">
                  <c:v>7.9046541599360004E-2</c:v>
                </c:pt>
                <c:pt idx="780">
                  <c:v>7.9053679494559992E-2</c:v>
                </c:pt>
                <c:pt idx="781">
                  <c:v>7.9047507125559996E-2</c:v>
                </c:pt>
                <c:pt idx="782">
                  <c:v>7.9047493336039998E-2</c:v>
                </c:pt>
                <c:pt idx="783">
                  <c:v>7.904747954652E-2</c:v>
                </c:pt>
                <c:pt idx="784">
                  <c:v>7.9054596757440004E-2</c:v>
                </c:pt>
                <c:pt idx="785">
                  <c:v>7.9047431283199993E-2</c:v>
                </c:pt>
                <c:pt idx="786">
                  <c:v>7.9054569178400008E-2</c:v>
                </c:pt>
                <c:pt idx="787">
                  <c:v>7.9048396809399984E-2</c:v>
                </c:pt>
                <c:pt idx="788">
                  <c:v>7.9048376125120001E-2</c:v>
                </c:pt>
                <c:pt idx="789">
                  <c:v>7.904835544083999E-2</c:v>
                </c:pt>
                <c:pt idx="790">
                  <c:v>7.9049341651319993E-2</c:v>
                </c:pt>
                <c:pt idx="796">
                  <c:v>7.9046527809840006E-2</c:v>
                </c:pt>
                <c:pt idx="797">
                  <c:v>7.9046507125559995E-2</c:v>
                </c:pt>
                <c:pt idx="798">
                  <c:v>7.9046486441279984E-2</c:v>
                </c:pt>
                <c:pt idx="799">
                  <c:v>7.9053610546960001E-2</c:v>
                </c:pt>
                <c:pt idx="800">
                  <c:v>7.9047458862239989E-2</c:v>
                </c:pt>
                <c:pt idx="801">
                  <c:v>7.9047438177960005E-2</c:v>
                </c:pt>
                <c:pt idx="802">
                  <c:v>7.9050438177960008E-2</c:v>
                </c:pt>
                <c:pt idx="803">
                  <c:v>7.904938991464E-2</c:v>
                </c:pt>
                <c:pt idx="804">
                  <c:v>7.9054514020319988E-2</c:v>
                </c:pt>
                <c:pt idx="805">
                  <c:v>7.9047355440839989E-2</c:v>
                </c:pt>
                <c:pt idx="807">
                  <c:v>7.9048314072279996E-2</c:v>
                </c:pt>
                <c:pt idx="808">
                  <c:v>7.9048300282759998E-2</c:v>
                </c:pt>
                <c:pt idx="814">
                  <c:v>7.9052658810280008E-2</c:v>
                </c:pt>
                <c:pt idx="815">
                  <c:v>7.9052638125999997E-2</c:v>
                </c:pt>
                <c:pt idx="816">
                  <c:v>7.9046472651759986E-2</c:v>
                </c:pt>
                <c:pt idx="817">
                  <c:v>7.9047458862239989E-2</c:v>
                </c:pt>
                <c:pt idx="819">
                  <c:v>7.9053562283639994E-2</c:v>
                </c:pt>
                <c:pt idx="820">
                  <c:v>7.9048403704159997E-2</c:v>
                </c:pt>
                <c:pt idx="821">
                  <c:v>7.9054520915080001E-2</c:v>
                </c:pt>
                <c:pt idx="822">
                  <c:v>7.905450023079999E-2</c:v>
                </c:pt>
                <c:pt idx="823">
                  <c:v>7.9047334756560006E-2</c:v>
                </c:pt>
                <c:pt idx="824">
                  <c:v>7.9048320967040009E-2</c:v>
                </c:pt>
                <c:pt idx="825">
                  <c:v>7.9048300282759998E-2</c:v>
                </c:pt>
                <c:pt idx="826">
                  <c:v>7.904828649324E-2</c:v>
                </c:pt>
                <c:pt idx="850">
                  <c:v>7.9046520915079993E-2</c:v>
                </c:pt>
                <c:pt idx="851">
                  <c:v>7.9046500230799982E-2</c:v>
                </c:pt>
                <c:pt idx="852">
                  <c:v>7.9046479546519999E-2</c:v>
                </c:pt>
                <c:pt idx="853">
                  <c:v>7.9047465757000002E-2</c:v>
                </c:pt>
                <c:pt idx="854">
                  <c:v>7.9053617441719987E-2</c:v>
                </c:pt>
                <c:pt idx="855">
                  <c:v>7.9053576073159992E-2</c:v>
                </c:pt>
                <c:pt idx="856">
                  <c:v>7.9048417493679995E-2</c:v>
                </c:pt>
                <c:pt idx="857">
                  <c:v>7.9047389914639998E-2</c:v>
                </c:pt>
                <c:pt idx="858">
                  <c:v>7.9047369230359987E-2</c:v>
                </c:pt>
                <c:pt idx="859">
                  <c:v>7.9048348546080005E-2</c:v>
                </c:pt>
                <c:pt idx="860">
                  <c:v>7.9048334756560007E-2</c:v>
                </c:pt>
                <c:pt idx="861">
                  <c:v>7.9048314072279996E-2</c:v>
                </c:pt>
                <c:pt idx="862">
                  <c:v>7.9048300282759998E-2</c:v>
                </c:pt>
                <c:pt idx="871">
                  <c:v>7.9047458862239989E-2</c:v>
                </c:pt>
                <c:pt idx="873">
                  <c:v>7.9047424388440007E-2</c:v>
                </c:pt>
                <c:pt idx="875">
                  <c:v>7.9054520915080001E-2</c:v>
                </c:pt>
                <c:pt idx="877">
                  <c:v>7.9053493336040004E-2</c:v>
                </c:pt>
                <c:pt idx="880">
                  <c:v>7.904828649324E-2</c:v>
                </c:pt>
                <c:pt idx="886">
                  <c:v>7.9046555388880002E-2</c:v>
                </c:pt>
                <c:pt idx="887">
                  <c:v>7.9046534704599991E-2</c:v>
                </c:pt>
                <c:pt idx="888">
                  <c:v>7.9052658810280008E-2</c:v>
                </c:pt>
                <c:pt idx="889">
                  <c:v>7.9047500230799983E-2</c:v>
                </c:pt>
                <c:pt idx="890">
                  <c:v>7.904747954652E-2</c:v>
                </c:pt>
                <c:pt idx="891">
                  <c:v>7.9047465757000002E-2</c:v>
                </c:pt>
                <c:pt idx="892">
                  <c:v>7.9048445072719992E-2</c:v>
                </c:pt>
                <c:pt idx="893">
                  <c:v>7.9048424388439981E-2</c:v>
                </c:pt>
                <c:pt idx="894">
                  <c:v>7.9047403704159996E-2</c:v>
                </c:pt>
                <c:pt idx="895">
                  <c:v>7.9048389914639999E-2</c:v>
                </c:pt>
                <c:pt idx="896">
                  <c:v>7.9048362335600003E-2</c:v>
                </c:pt>
                <c:pt idx="897">
                  <c:v>7.9054493336040005E-2</c:v>
                </c:pt>
                <c:pt idx="904">
                  <c:v>7.9046534704599991E-2</c:v>
                </c:pt>
                <c:pt idx="905">
                  <c:v>7.9046514020320008E-2</c:v>
                </c:pt>
                <c:pt idx="906">
                  <c:v>7.9046493336039997E-2</c:v>
                </c:pt>
                <c:pt idx="907">
                  <c:v>7.9047472651759987E-2</c:v>
                </c:pt>
                <c:pt idx="909">
                  <c:v>7.9047438177960005E-2</c:v>
                </c:pt>
                <c:pt idx="910">
                  <c:v>7.9048417493679995E-2</c:v>
                </c:pt>
                <c:pt idx="911">
                  <c:v>7.9047403704159996E-2</c:v>
                </c:pt>
                <c:pt idx="912">
                  <c:v>7.904737612512E-2</c:v>
                </c:pt>
                <c:pt idx="913">
                  <c:v>7.9047362335600002E-2</c:v>
                </c:pt>
                <c:pt idx="914">
                  <c:v>7.9048341651319992E-2</c:v>
                </c:pt>
                <c:pt idx="915">
                  <c:v>7.9048320967040009E-2</c:v>
                </c:pt>
                <c:pt idx="916">
                  <c:v>7.9048307177519983E-2</c:v>
                </c:pt>
                <c:pt idx="922">
                  <c:v>7.9053700178840003E-2</c:v>
                </c:pt>
                <c:pt idx="923">
                  <c:v>7.9052672599800006E-2</c:v>
                </c:pt>
                <c:pt idx="924">
                  <c:v>7.9046514020320008E-2</c:v>
                </c:pt>
                <c:pt idx="925">
                  <c:v>7.9053638125999998E-2</c:v>
                </c:pt>
                <c:pt idx="926">
                  <c:v>7.904747954652E-2</c:v>
                </c:pt>
                <c:pt idx="927">
                  <c:v>7.9047458862239989E-2</c:v>
                </c:pt>
                <c:pt idx="928">
                  <c:v>7.9048438177960006E-2</c:v>
                </c:pt>
                <c:pt idx="929">
                  <c:v>7.9048417493679995E-2</c:v>
                </c:pt>
                <c:pt idx="930">
                  <c:v>7.9047396809399983E-2</c:v>
                </c:pt>
                <c:pt idx="931">
                  <c:v>7.9048383019879986E-2</c:v>
                </c:pt>
                <c:pt idx="932">
                  <c:v>7.9054514020319988E-2</c:v>
                </c:pt>
                <c:pt idx="934">
                  <c:v>7.9048327861799994E-2</c:v>
                </c:pt>
                <c:pt idx="940">
                  <c:v>9.5949408273869152E-4</c:v>
                </c:pt>
                <c:pt idx="943">
                  <c:v>1.976474418716E-2</c:v>
                </c:pt>
                <c:pt idx="944">
                  <c:v>7.9053603652199989E-2</c:v>
                </c:pt>
                <c:pt idx="946">
                  <c:v>3.9850984177719997E-2</c:v>
                </c:pt>
                <c:pt idx="949">
                  <c:v>7.9047355440839989E-2</c:v>
                </c:pt>
                <c:pt idx="958">
                  <c:v>7.9046527809840006E-2</c:v>
                </c:pt>
                <c:pt idx="959">
                  <c:v>7.9046500230799982E-2</c:v>
                </c:pt>
                <c:pt idx="960">
                  <c:v>7.9046486441279984E-2</c:v>
                </c:pt>
                <c:pt idx="961">
                  <c:v>7.9047465757000002E-2</c:v>
                </c:pt>
                <c:pt idx="962">
                  <c:v>7.9047458862239989E-2</c:v>
                </c:pt>
                <c:pt idx="963">
                  <c:v>7.9047438177960005E-2</c:v>
                </c:pt>
                <c:pt idx="964">
                  <c:v>7.9048417493679995E-2</c:v>
                </c:pt>
                <c:pt idx="965">
                  <c:v>7.9047396809399983E-2</c:v>
                </c:pt>
                <c:pt idx="966">
                  <c:v>7.904737612512E-2</c:v>
                </c:pt>
                <c:pt idx="967">
                  <c:v>7.904835544083999E-2</c:v>
                </c:pt>
                <c:pt idx="968">
                  <c:v>7.9048334756560007E-2</c:v>
                </c:pt>
                <c:pt idx="969">
                  <c:v>7.9048314072279996E-2</c:v>
                </c:pt>
                <c:pt idx="970">
                  <c:v>7.9048300282759998E-2</c:v>
                </c:pt>
                <c:pt idx="977">
                  <c:v>7.90466725998E-2</c:v>
                </c:pt>
                <c:pt idx="981">
                  <c:v>1.976572350288E-2</c:v>
                </c:pt>
                <c:pt idx="994">
                  <c:v>7.9046520915079993E-2</c:v>
                </c:pt>
                <c:pt idx="995">
                  <c:v>7.905264502076001E-2</c:v>
                </c:pt>
                <c:pt idx="996">
                  <c:v>7.9046486441279984E-2</c:v>
                </c:pt>
                <c:pt idx="997">
                  <c:v>7.9047465757000002E-2</c:v>
                </c:pt>
                <c:pt idx="998">
                  <c:v>7.9047451967480004E-2</c:v>
                </c:pt>
                <c:pt idx="999">
                  <c:v>7.9047438177960005E-2</c:v>
                </c:pt>
                <c:pt idx="1000">
                  <c:v>7.9048417493679995E-2</c:v>
                </c:pt>
                <c:pt idx="1001">
                  <c:v>7.9047396809399983E-2</c:v>
                </c:pt>
                <c:pt idx="1002">
                  <c:v>7.904737612512E-2</c:v>
                </c:pt>
                <c:pt idx="1003">
                  <c:v>7.904835544083999E-2</c:v>
                </c:pt>
                <c:pt idx="1004">
                  <c:v>7.9048334756560007E-2</c:v>
                </c:pt>
                <c:pt idx="1005">
                  <c:v>7.9048314072279996E-2</c:v>
                </c:pt>
                <c:pt idx="1006">
                  <c:v>7.9048300282759998E-2</c:v>
                </c:pt>
                <c:pt idx="1012">
                  <c:v>7.905369328407999E-2</c:v>
                </c:pt>
                <c:pt idx="1013">
                  <c:v>7.9046514020320008E-2</c:v>
                </c:pt>
                <c:pt idx="1014">
                  <c:v>7.905465881028001E-2</c:v>
                </c:pt>
                <c:pt idx="1015">
                  <c:v>7.9053617441719987E-2</c:v>
                </c:pt>
                <c:pt idx="1016">
                  <c:v>7.9047458862239989E-2</c:v>
                </c:pt>
                <c:pt idx="1017">
                  <c:v>7.9047438177960005E-2</c:v>
                </c:pt>
                <c:pt idx="1018">
                  <c:v>7.9048424388439981E-2</c:v>
                </c:pt>
                <c:pt idx="1019">
                  <c:v>7.9054541599360012E-2</c:v>
                </c:pt>
                <c:pt idx="1020">
                  <c:v>7.9047369230359987E-2</c:v>
                </c:pt>
                <c:pt idx="1021">
                  <c:v>7.9048362335600003E-2</c:v>
                </c:pt>
                <c:pt idx="1023">
                  <c:v>7.9048320967040009E-2</c:v>
                </c:pt>
                <c:pt idx="1024">
                  <c:v>7.9048307177519983E-2</c:v>
                </c:pt>
                <c:pt idx="1030">
                  <c:v>7.9046541599360004E-2</c:v>
                </c:pt>
                <c:pt idx="1031">
                  <c:v>7.9046520915079993E-2</c:v>
                </c:pt>
                <c:pt idx="1032">
                  <c:v>7.9046500230799982E-2</c:v>
                </c:pt>
                <c:pt idx="1033">
                  <c:v>7.904747954652E-2</c:v>
                </c:pt>
                <c:pt idx="1034">
                  <c:v>7.9047472651759987E-2</c:v>
                </c:pt>
                <c:pt idx="1035">
                  <c:v>7.9047451967480004E-2</c:v>
                </c:pt>
                <c:pt idx="1036">
                  <c:v>7.9048431283199994E-2</c:v>
                </c:pt>
                <c:pt idx="1037">
                  <c:v>7.9047410598919982E-2</c:v>
                </c:pt>
                <c:pt idx="1038">
                  <c:v>7.9047396809399983E-2</c:v>
                </c:pt>
                <c:pt idx="1039">
                  <c:v>7.9048376125120001E-2</c:v>
                </c:pt>
                <c:pt idx="1040">
                  <c:v>7.904835544083999E-2</c:v>
                </c:pt>
                <c:pt idx="1041">
                  <c:v>7.9048334756560007E-2</c:v>
                </c:pt>
                <c:pt idx="1042">
                  <c:v>7.9048320967040009E-2</c:v>
                </c:pt>
                <c:pt idx="1048">
                  <c:v>7.9046562283639987E-2</c:v>
                </c:pt>
                <c:pt idx="1049">
                  <c:v>7.9046541599360004E-2</c:v>
                </c:pt>
                <c:pt idx="1050">
                  <c:v>7.9046534704599991E-2</c:v>
                </c:pt>
                <c:pt idx="1051">
                  <c:v>7.9047486441279985E-2</c:v>
                </c:pt>
                <c:pt idx="1052">
                  <c:v>7.9053638125999998E-2</c:v>
                </c:pt>
                <c:pt idx="1053">
                  <c:v>7.9047472651759987E-2</c:v>
                </c:pt>
                <c:pt idx="1054">
                  <c:v>7.904845886223999E-2</c:v>
                </c:pt>
                <c:pt idx="1055">
                  <c:v>7.9048438177960006E-2</c:v>
                </c:pt>
                <c:pt idx="1056">
                  <c:v>7.9047417493679994E-2</c:v>
                </c:pt>
                <c:pt idx="1057">
                  <c:v>7.9054541599359984E-2</c:v>
                </c:pt>
                <c:pt idx="1058">
                  <c:v>7.9048389914639999E-2</c:v>
                </c:pt>
                <c:pt idx="1059">
                  <c:v>7.904835544083999E-2</c:v>
                </c:pt>
                <c:pt idx="1060">
                  <c:v>7.9049341651319993E-2</c:v>
                </c:pt>
                <c:pt idx="1068">
                  <c:v>7.9289665705039994E-2</c:v>
                </c:pt>
                <c:pt idx="1084">
                  <c:v>7.9053706813800001E-2</c:v>
                </c:pt>
                <c:pt idx="1085">
                  <c:v>7.9054686129519991E-2</c:v>
                </c:pt>
                <c:pt idx="1086">
                  <c:v>7.9054644760959997E-2</c:v>
                </c:pt>
                <c:pt idx="1087">
                  <c:v>7.9054568918599993E-2</c:v>
                </c:pt>
                <c:pt idx="1088">
                  <c:v>7.9054513760520001E-2</c:v>
                </c:pt>
                <c:pt idx="1089">
                  <c:v>7.9055431023400013E-2</c:v>
                </c:pt>
                <c:pt idx="1090">
                  <c:v>7.9056431023399987E-2</c:v>
                </c:pt>
                <c:pt idx="1091">
                  <c:v>7.9055258654399996E-2</c:v>
                </c:pt>
                <c:pt idx="1092">
                  <c:v>7.9056182812039993E-2</c:v>
                </c:pt>
                <c:pt idx="1093">
                  <c:v>7.9055134548719985E-2</c:v>
                </c:pt>
                <c:pt idx="1094">
                  <c:v>7.905505870636001E-2</c:v>
                </c:pt>
                <c:pt idx="1095">
                  <c:v>7.905691391639999E-2</c:v>
                </c:pt>
                <c:pt idx="1096">
                  <c:v>7.9055803600240004E-2</c:v>
                </c:pt>
                <c:pt idx="1102">
                  <c:v>7.9053706813800001E-2</c:v>
                </c:pt>
                <c:pt idx="1103">
                  <c:v>7.905368612951999E-2</c:v>
                </c:pt>
                <c:pt idx="1104">
                  <c:v>7.9054630971439999E-2</c:v>
                </c:pt>
                <c:pt idx="1105">
                  <c:v>7.9054555129079995E-2</c:v>
                </c:pt>
                <c:pt idx="1106">
                  <c:v>7.9054486181480005E-2</c:v>
                </c:pt>
                <c:pt idx="1107">
                  <c:v>7.9054403444359989E-2</c:v>
                </c:pt>
                <c:pt idx="1108">
                  <c:v>7.9055313812479988E-2</c:v>
                </c:pt>
                <c:pt idx="1109">
                  <c:v>7.9055237970120013E-2</c:v>
                </c:pt>
                <c:pt idx="1110">
                  <c:v>7.9055113864440002E-2</c:v>
                </c:pt>
                <c:pt idx="1111">
                  <c:v>7.9056072495880009E-2</c:v>
                </c:pt>
                <c:pt idx="1112">
                  <c:v>7.9055024232560001E-2</c:v>
                </c:pt>
                <c:pt idx="1113">
                  <c:v>7.9054996653520004E-2</c:v>
                </c:pt>
                <c:pt idx="1114">
                  <c:v>7.9055913916399989E-2</c:v>
                </c:pt>
                <c:pt idx="1120">
                  <c:v>7.9053699919039988E-2</c:v>
                </c:pt>
                <c:pt idx="1121">
                  <c:v>7.9053658550479994E-2</c:v>
                </c:pt>
                <c:pt idx="1122">
                  <c:v>7.9054624076679986E-2</c:v>
                </c:pt>
                <c:pt idx="1123">
                  <c:v>7.9054562023840008E-2</c:v>
                </c:pt>
                <c:pt idx="1124">
                  <c:v>7.9054486181480005E-2</c:v>
                </c:pt>
                <c:pt idx="1125">
                  <c:v>7.905540344435999E-2</c:v>
                </c:pt>
                <c:pt idx="1126">
                  <c:v>7.9055320707240001E-2</c:v>
                </c:pt>
                <c:pt idx="1127">
                  <c:v>7.9055258654399996E-2</c:v>
                </c:pt>
                <c:pt idx="1128">
                  <c:v>7.9055141443479998E-2</c:v>
                </c:pt>
                <c:pt idx="1129">
                  <c:v>7.9055086285400006E-2</c:v>
                </c:pt>
                <c:pt idx="1130">
                  <c:v>7.9055024232560001E-2</c:v>
                </c:pt>
                <c:pt idx="1131">
                  <c:v>7.9054962179719995E-2</c:v>
                </c:pt>
                <c:pt idx="1132">
                  <c:v>7.9055900126879991E-2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CD-4E4C-BB71-E37A07DE7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1154048"/>
        <c:axId val="1341139072"/>
      </c:scatterChart>
      <c:valAx>
        <c:axId val="134115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139072"/>
        <c:crosses val="autoZero"/>
        <c:crossBetween val="midCat"/>
      </c:valAx>
      <c:valAx>
        <c:axId val="134113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154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Athermal bondline thickness for</a:t>
            </a:r>
            <a:r>
              <a:rPr lang="en-US" baseline="0"/>
              <a:t> BK7 optics to Titanium mount using 3M 2216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'Mounting Adhesive Calculation'!$B$108</c:f>
              <c:strCache>
                <c:ptCount val="1"/>
                <c:pt idx="0">
                  <c:v>Bayar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'Mounting Adhesive Calculation'!$A$109:$A$129</c:f>
              <c:numCache>
                <c:formatCode>General</c:formatCode>
                <c:ptCount val="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</c:numCache>
            </c:numRef>
          </c:xVal>
          <c:yVal>
            <c:numRef>
              <c:f>'Mounting Adhesive Calculation'!$B$109:$B$129</c:f>
              <c:numCache>
                <c:formatCode>0.00E+00</c:formatCode>
                <c:ptCount val="21"/>
                <c:pt idx="0">
                  <c:v>0.28222222222222215</c:v>
                </c:pt>
                <c:pt idx="1">
                  <c:v>0.26510258697591427</c:v>
                </c:pt>
                <c:pt idx="2">
                  <c:v>0.24919104991394139</c:v>
                </c:pt>
                <c:pt idx="3">
                  <c:v>0.23436408977556109</c:v>
                </c:pt>
                <c:pt idx="4">
                  <c:v>0.22051446945337613</c:v>
                </c:pt>
                <c:pt idx="5">
                  <c:v>0.20754863813229565</c:v>
                </c:pt>
                <c:pt idx="6">
                  <c:v>0.19538461538461535</c:v>
                </c:pt>
                <c:pt idx="7">
                  <c:v>0.18395025603511331</c:v>
                </c:pt>
                <c:pt idx="8">
                  <c:v>0.17318181818181816</c:v>
                </c:pt>
                <c:pt idx="9">
                  <c:v>0.16302277432712209</c:v>
                </c:pt>
                <c:pt idx="10">
                  <c:v>0.15342281879194625</c:v>
                </c:pt>
                <c:pt idx="11">
                  <c:v>0.14433703461789679</c:v>
                </c:pt>
                <c:pt idx="12">
                  <c:v>0.13572519083969459</c:v>
                </c:pt>
                <c:pt idx="13">
                  <c:v>0.12755114693118411</c:v>
                </c:pt>
                <c:pt idx="14">
                  <c:v>0.11978234582829497</c:v>
                </c:pt>
                <c:pt idx="15">
                  <c:v>0.11238938053097342</c:v>
                </c:pt>
                <c:pt idx="16">
                  <c:v>0.10534562211981562</c:v>
                </c:pt>
                <c:pt idx="17">
                  <c:v>9.8626899268429893E-2</c:v>
                </c:pt>
                <c:pt idx="18">
                  <c:v>9.221122112211215E-2</c:v>
                </c:pt>
                <c:pt idx="19">
                  <c:v>8.6078536847767589E-2</c:v>
                </c:pt>
                <c:pt idx="20">
                  <c:v>8.021052631578944E-2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F8-4B0B-9376-A6C8711648B5}"/>
            </c:ext>
          </c:extLst>
        </c:ser>
        <c:ser>
          <c:idx val="1"/>
          <c:order val="1"/>
          <c:tx>
            <c:strRef>
              <c:f>'Mounting Adhesive Calculation'!$C$108</c:f>
              <c:strCache>
                <c:ptCount val="1"/>
                <c:pt idx="0">
                  <c:v>Deluzio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'Mounting Adhesive Calculation'!$A$109:$A$129</c:f>
              <c:numCache>
                <c:formatCode>General</c:formatCode>
                <c:ptCount val="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</c:numCache>
            </c:numRef>
          </c:xVal>
          <c:yVal>
            <c:numRef>
              <c:f>'Mounting Adhesive Calculation'!$C$109:$C$129</c:f>
              <c:numCache>
                <c:formatCode>0.00E+00</c:formatCode>
                <c:ptCount val="21"/>
                <c:pt idx="0">
                  <c:v>0.24554242749731467</c:v>
                </c:pt>
                <c:pt idx="1">
                  <c:v>0.23345465971876714</c:v>
                </c:pt>
                <c:pt idx="2">
                  <c:v>0.22195308906944652</c:v>
                </c:pt>
                <c:pt idx="3">
                  <c:v>0.21099608351834753</c:v>
                </c:pt>
                <c:pt idx="4">
                  <c:v>0.20054586216980208</c:v>
                </c:pt>
                <c:pt idx="5">
                  <c:v>0.1905680600214362</c:v>
                </c:pt>
                <c:pt idx="6">
                  <c:v>0.18103135044486882</c:v>
                </c:pt>
                <c:pt idx="7">
                  <c:v>0.1719071166510949</c:v>
                </c:pt>
                <c:pt idx="8">
                  <c:v>0.16316916488222696</c:v>
                </c:pt>
                <c:pt idx="9">
                  <c:v>0.15479347327493936</c:v>
                </c:pt>
                <c:pt idx="10">
                  <c:v>0.14675797132463084</c:v>
                </c:pt>
                <c:pt idx="11">
                  <c:v>0.13904234568678034</c:v>
                </c:pt>
                <c:pt idx="12">
                  <c:v>0.1316278687176112</c:v>
                </c:pt>
                <c:pt idx="13">
                  <c:v>0.12449724670714239</c:v>
                </c:pt>
                <c:pt idx="14">
                  <c:v>0.11763448521553256</c:v>
                </c:pt>
                <c:pt idx="15">
                  <c:v>0.11102476930548806</c:v>
                </c:pt>
                <c:pt idx="16">
                  <c:v>0.1046543567831527</c:v>
                </c:pt>
                <c:pt idx="17">
                  <c:v>9.8510482828396334E-2</c:v>
                </c:pt>
                <c:pt idx="18">
                  <c:v>9.2581274621700169E-2</c:v>
                </c:pt>
                <c:pt idx="19">
                  <c:v>8.6855674766152191E-2</c:v>
                </c:pt>
                <c:pt idx="20">
                  <c:v>8.1323372465314805E-2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F8-4B0B-9376-A6C8711648B5}"/>
            </c:ext>
          </c:extLst>
        </c:ser>
        <c:ser>
          <c:idx val="2"/>
          <c:order val="2"/>
          <c:tx>
            <c:strRef>
              <c:f>'Mounting Adhesive Calculation'!$D$108</c:f>
              <c:strCache>
                <c:ptCount val="1"/>
                <c:pt idx="0">
                  <c:v>Muench/Vanbezooijen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'Mounting Adhesive Calculation'!$A$109:$A$129</c:f>
              <c:numCache>
                <c:formatCode>General</c:formatCode>
                <c:ptCount val="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</c:numCache>
            </c:numRef>
          </c:xVal>
          <c:yVal>
            <c:numRef>
              <c:f>'Mounting Adhesive Calculation'!$D$109:$D$129</c:f>
              <c:numCache>
                <c:formatCode>General</c:formatCode>
                <c:ptCount val="21"/>
                <c:pt idx="0">
                  <c:v>0.32391073326248659</c:v>
                </c:pt>
                <c:pt idx="1">
                  <c:v>0.3033738834538493</c:v>
                </c:pt>
                <c:pt idx="2">
                  <c:v>0.28439351776068084</c:v>
                </c:pt>
                <c:pt idx="3">
                  <c:v>0.2667991483321504</c:v>
                </c:pt>
                <c:pt idx="4">
                  <c:v>0.25044430919050503</c:v>
                </c:pt>
                <c:pt idx="5">
                  <c:v>0.23520246931726313</c:v>
                </c:pt>
                <c:pt idx="6">
                  <c:v>0.22096375266524518</c:v>
                </c:pt>
                <c:pt idx="7">
                  <c:v>0.2076322851441546</c:v>
                </c:pt>
                <c:pt idx="8">
                  <c:v>0.19512403307548676</c:v>
                </c:pt>
                <c:pt idx="9">
                  <c:v>0.18336503007956523</c:v>
                </c:pt>
                <c:pt idx="10">
                  <c:v>0.17228991332747134</c:v>
                </c:pt>
                <c:pt idx="11">
                  <c:v>0.16184070796460173</c:v>
                </c:pt>
                <c:pt idx="12">
                  <c:v>0.15196581196581191</c:v>
                </c:pt>
                <c:pt idx="13">
                  <c:v>0.14261914389694411</c:v>
                </c:pt>
                <c:pt idx="14">
                  <c:v>0.13375942387757392</c:v>
                </c:pt>
                <c:pt idx="15">
                  <c:v>0.12534956407303829</c:v>
                </c:pt>
                <c:pt idx="16">
                  <c:v>0.11735614973262028</c:v>
                </c:pt>
                <c:pt idx="17">
                  <c:v>0.109748995460001</c:v>
                </c:pt>
                <c:pt idx="18">
                  <c:v>0.10250076429226528</c:v>
                </c:pt>
                <c:pt idx="19">
                  <c:v>9.558663945442776E-2</c:v>
                </c:pt>
                <c:pt idx="20">
                  <c:v>8.8984040482678037E-2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3F8-4B0B-9376-A6C8711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1069999"/>
        <c:axId val="1591072079"/>
      </c:scatterChart>
      <c:valAx>
        <c:axId val="1591069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poissons Ratio for adhesive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1072079"/>
        <c:crosses val="autoZero"/>
        <c:crossBetween val="midCat"/>
      </c:valAx>
      <c:valAx>
        <c:axId val="159107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thickness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10699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Athermal bondline thickness for</a:t>
            </a:r>
            <a:r>
              <a:rPr lang="en-US" baseline="0"/>
              <a:t> BK7 optics to Titanium mount using 3M 2216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'Mounting Adhesive Calculation'!$D$108</c:f>
              <c:strCache>
                <c:ptCount val="1"/>
                <c:pt idx="0">
                  <c:v>Muench/Vanbezooijen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'Mounting Adhesive Calculation'!$A$109:$A$129</c:f>
              <c:numCache>
                <c:formatCode>General</c:formatCode>
                <c:ptCount val="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</c:numCache>
            </c:numRef>
          </c:xVal>
          <c:yVal>
            <c:numRef>
              <c:f>'Mounting Adhesive Calculation'!$E$109:$E$128</c:f>
              <c:numCache>
                <c:formatCode>General</c:formatCode>
                <c:ptCount val="20"/>
                <c:pt idx="0">
                  <c:v>1.2752391073326244E-2</c:v>
                </c:pt>
                <c:pt idx="1">
                  <c:v>1.1943853679285407E-2</c:v>
                </c:pt>
                <c:pt idx="2">
                  <c:v>1.119659518742838E-2</c:v>
                </c:pt>
                <c:pt idx="3">
                  <c:v>1.0503903477643716E-2</c:v>
                </c:pt>
                <c:pt idx="4">
                  <c:v>9.8600121728545289E-3</c:v>
                </c:pt>
                <c:pt idx="5">
                  <c:v>9.2599397369001243E-3</c:v>
                </c:pt>
                <c:pt idx="6">
                  <c:v>8.6993603411513847E-3</c:v>
                </c:pt>
                <c:pt idx="7">
                  <c:v>8.1744994151241972E-3</c:v>
                </c:pt>
                <c:pt idx="8">
                  <c:v>7.6820485462790068E-3</c:v>
                </c:pt>
                <c:pt idx="9">
                  <c:v>7.2190956724238284E-3</c:v>
                </c:pt>
                <c:pt idx="10">
                  <c:v>6.7830674538374549E-3</c:v>
                </c:pt>
                <c:pt idx="11">
                  <c:v>6.3716814159292022E-3</c:v>
                </c:pt>
                <c:pt idx="12">
                  <c:v>5.9829059829059807E-3</c:v>
                </c:pt>
                <c:pt idx="13">
                  <c:v>5.6149269250765398E-3</c:v>
                </c:pt>
                <c:pt idx="14">
                  <c:v>5.2661190502981863E-3</c:v>
                </c:pt>
                <c:pt idx="15">
                  <c:v>4.9350222075999328E-3</c:v>
                </c:pt>
                <c:pt idx="16">
                  <c:v>4.6203208556149719E-3</c:v>
                </c:pt>
                <c:pt idx="17">
                  <c:v>4.3208265929134257E-3</c:v>
                </c:pt>
                <c:pt idx="18">
                  <c:v>4.0354631611128067E-3</c:v>
                </c:pt>
                <c:pt idx="19">
                  <c:v>3.7632535218278646E-3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AF-4588-AAF6-6E7D49BC3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1069999"/>
        <c:axId val="1591072079"/>
      </c:scatterChart>
      <c:valAx>
        <c:axId val="1591069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poissons Ratio for adhesive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1072079"/>
        <c:crosses val="autoZero"/>
        <c:crossBetween val="midCat"/>
      </c:valAx>
      <c:valAx>
        <c:axId val="159107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thickness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10699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Athermal</a:t>
            </a:r>
            <a:r>
              <a:rPr lang="en-US" baseline="0"/>
              <a:t> Bond Thickness Calcite to Aluminum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'Mounting Adhesive Calculation'!$B$10</c:f>
              <c:strCache>
                <c:ptCount val="1"/>
                <c:pt idx="0">
                  <c:v>Bayar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'Mounting Adhesive Calculation'!$H$3:$H$23</c:f>
              <c:numCache>
                <c:formatCode>General</c:formatCode>
                <c:ptCount val="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</c:numCache>
            </c:numRef>
          </c:cat>
          <c:val>
            <c:numRef>
              <c:f>'Mounting Adhesive Calculation'!$B$11:$B$31</c:f>
              <c:numCache>
                <c:formatCode>0.00E+00</c:formatCode>
                <c:ptCount val="21"/>
                <c:pt idx="0">
                  <c:v>2.1793827160493824</c:v>
                </c:pt>
                <c:pt idx="1">
                  <c:v>2.0471810883140047</c:v>
                </c:pt>
                <c:pt idx="2">
                  <c:v>1.9243086632243251</c:v>
                </c:pt>
                <c:pt idx="3">
                  <c:v>1.8098115821557217</c:v>
                </c:pt>
                <c:pt idx="4">
                  <c:v>1.7028617363344047</c:v>
                </c:pt>
                <c:pt idx="5">
                  <c:v>1.602736705577172</c:v>
                </c:pt>
                <c:pt idx="6">
                  <c:v>1.5088034188034185</c:v>
                </c:pt>
                <c:pt idx="7">
                  <c:v>1.4205047549378196</c:v>
                </c:pt>
                <c:pt idx="8">
                  <c:v>1.3373484848484847</c:v>
                </c:pt>
                <c:pt idx="9">
                  <c:v>1.2588980906372205</c:v>
                </c:pt>
                <c:pt idx="10">
                  <c:v>1.1847651006711406</c:v>
                </c:pt>
                <c:pt idx="11">
                  <c:v>1.114602656215981</c:v>
                </c:pt>
                <c:pt idx="12">
                  <c:v>1.0481000848176416</c:v>
                </c:pt>
                <c:pt idx="13">
                  <c:v>0.98497830130192177</c:v>
                </c:pt>
                <c:pt idx="14">
                  <c:v>0.92498589278516674</c:v>
                </c:pt>
                <c:pt idx="15">
                  <c:v>0.86789577187807254</c:v>
                </c:pt>
                <c:pt idx="16">
                  <c:v>0.81350230414746505</c:v>
                </c:pt>
                <c:pt idx="17">
                  <c:v>0.76161883323954205</c:v>
                </c:pt>
                <c:pt idx="18">
                  <c:v>0.71207554088742164</c:v>
                </c:pt>
                <c:pt idx="19">
                  <c:v>0.66471759010220532</c:v>
                </c:pt>
                <c:pt idx="20">
                  <c:v>0.61940350877192962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A-4126-B738-8B4D492F55CC}"/>
            </c:ext>
          </c:extLst>
        </c:ser>
        <c:ser>
          <c:idx val="1"/>
          <c:order val="1"/>
          <c:tx>
            <c:strRef>
              <c:f>'Mounting Adhesive Calculation'!$C$10</c:f>
              <c:strCache>
                <c:ptCount val="1"/>
                <c:pt idx="0">
                  <c:v>Deluzio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'Mounting Adhesive Calculation'!$H$3:$H$23</c:f>
              <c:numCache>
                <c:formatCode>General</c:formatCode>
                <c:ptCount val="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</c:numCache>
            </c:numRef>
          </c:cat>
          <c:val>
            <c:numRef>
              <c:f>'Mounting Adhesive Calculation'!$C$11:$C$31</c:f>
              <c:numCache>
                <c:formatCode>0.00E+00</c:formatCode>
                <c:ptCount val="21"/>
                <c:pt idx="0">
                  <c:v>2.1793827160493824</c:v>
                </c:pt>
                <c:pt idx="1">
                  <c:v>2.064430717562745</c:v>
                </c:pt>
                <c:pt idx="2">
                  <c:v>1.9558399906700095</c:v>
                </c:pt>
                <c:pt idx="3">
                  <c:v>1.8530967174511301</c:v>
                </c:pt>
                <c:pt idx="4">
                  <c:v>1.7557409658525798</c:v>
                </c:pt>
                <c:pt idx="5">
                  <c:v>1.6633598061650285</c:v>
                </c:pt>
                <c:pt idx="6">
                  <c:v>1.5755814563973327</c:v>
                </c:pt>
                <c:pt idx="7">
                  <c:v>1.4920702814845168</c:v>
                </c:pt>
                <c:pt idx="8">
                  <c:v>1.4125225045009</c:v>
                </c:pt>
                <c:pt idx="9">
                  <c:v>1.336662514349918</c:v>
                </c:pt>
                <c:pt idx="10">
                  <c:v>1.2642396753401763</c:v>
                </c:pt>
                <c:pt idx="11">
                  <c:v>1.1950255608207474</c:v>
                </c:pt>
                <c:pt idx="12">
                  <c:v>1.1288115465424315</c:v>
                </c:pt>
                <c:pt idx="13">
                  <c:v>1.0654067103292575</c:v>
                </c:pt>
                <c:pt idx="14">
                  <c:v>1.0046359935209908</c:v>
                </c:pt>
                <c:pt idx="15">
                  <c:v>0.94633858689825212</c:v>
                </c:pt>
                <c:pt idx="16">
                  <c:v>0.89036650975117648</c:v>
                </c:pt>
                <c:pt idx="17">
                  <c:v>0.83658335565491471</c:v>
                </c:pt>
                <c:pt idx="18">
                  <c:v>0.78486318257143972</c:v>
                </c:pt>
                <c:pt idx="19">
                  <c:v>0.73508952826634377</c:v>
                </c:pt>
                <c:pt idx="20">
                  <c:v>0.68715453483845823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A-4126-B738-8B4D492F55CC}"/>
            </c:ext>
          </c:extLst>
        </c:ser>
        <c:ser>
          <c:idx val="2"/>
          <c:order val="2"/>
          <c:tx>
            <c:strRef>
              <c:f>'Mounting Adhesive Calculation'!$D$10</c:f>
              <c:strCache>
                <c:ptCount val="1"/>
                <c:pt idx="0">
                  <c:v>Muench/Vanbezooijen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'Mounting Adhesive Calculation'!$H$3:$H$23</c:f>
              <c:numCache>
                <c:formatCode>General</c:formatCode>
                <c:ptCount val="2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</c:numCache>
            </c:numRef>
          </c:cat>
          <c:val>
            <c:numRef>
              <c:f>'Mounting Adhesive Calculation'!$D$35:$D$55</c:f>
              <c:numCache>
                <c:formatCode>General</c:formatCode>
                <c:ptCount val="21"/>
                <c:pt idx="0">
                  <c:v>2.3171929824561399</c:v>
                </c:pt>
                <c:pt idx="1">
                  <c:v>2.1727349417918003</c:v>
                </c:pt>
                <c:pt idx="2">
                  <c:v>2.0389340266493337</c:v>
                </c:pt>
                <c:pt idx="3">
                  <c:v>1.914652875724808</c:v>
                </c:pt>
                <c:pt idx="4">
                  <c:v>1.7989104116222754</c:v>
                </c:pt>
                <c:pt idx="5">
                  <c:v>1.690855888807608</c:v>
                </c:pt>
                <c:pt idx="6">
                  <c:v>1.5897479467572928</c:v>
                </c:pt>
                <c:pt idx="7">
                  <c:v>1.4949375771710796</c:v>
                </c:pt>
                <c:pt idx="8">
                  <c:v>1.4058541777541242</c:v>
                </c:pt>
                <c:pt idx="9">
                  <c:v>1.3219940591502</c:v>
                </c:pt>
                <c:pt idx="10">
                  <c:v>1.2429109159347551</c:v>
                </c:pt>
                <c:pt idx="11">
                  <c:v>1.1682078809320484</c:v>
                </c:pt>
                <c:pt idx="12">
                  <c:v>1.097530864197531</c:v>
                </c:pt>
                <c:pt idx="13">
                  <c:v>1.030562940700497</c:v>
                </c:pt>
                <c:pt idx="14">
                  <c:v>0.96701959900878576</c:v>
                </c:pt>
                <c:pt idx="15">
                  <c:v>0.90664470071389336</c:v>
                </c:pt>
                <c:pt idx="16">
                  <c:v>0.8492070295756533</c:v>
                </c:pt>
                <c:pt idx="17">
                  <c:v>0.79449733235694098</c:v>
                </c:pt>
                <c:pt idx="18">
                  <c:v>0.74232577151032053</c:v>
                </c:pt>
                <c:pt idx="19">
                  <c:v>0.69251972435833409</c:v>
                </c:pt>
                <c:pt idx="20">
                  <c:v>0.64492187499999987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6A-4126-B738-8B4D492F5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43711"/>
        <c:axId val="238744127"/>
      </c:lineChart>
      <c:catAx>
        <c:axId val="2387437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Poisson</a:t>
                </a:r>
                <a:r>
                  <a:rPr lang="en-US" baseline="0"/>
                  <a:t>'s Ratio of Bond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744127"/>
        <c:crosses val="autoZero"/>
        <c:auto val="1"/>
        <c:lblAlgn val="ctr"/>
        <c:lblOffset val="100"/>
        <c:noMultiLvlLbl val="0"/>
      </c:catAx>
      <c:valAx>
        <c:axId val="23874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mm</a:t>
                </a:r>
                <a:r>
                  <a:rPr lang="en-US" baseline="0"/>
                  <a:t> Thickness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74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Heat</a:t>
            </a:r>
            <a:r>
              <a:rPr lang="en-US" baseline="0"/>
              <a:t> Transfer by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70-4384-B582-42ECACF51F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70-4384-B582-42ECACF51F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70-4384-B582-42ECACF51FBC}"/>
              </c:ext>
            </c:extLst>
          </c:dPt>
          <c:cat>
            <c:strRef>
              <c:f>('Lyot Internal Heat Flow'!$D$23,'Lyot Internal Heat Flow'!$D$41,'Lyot Internal Heat Flow'!$D$52)</c:f>
              <c:strCache>
                <c:ptCount val="3"/>
                <c:pt idx="0">
                  <c:v>Radiation Watts</c:v>
                </c:pt>
                <c:pt idx="1">
                  <c:v>Conduction Watts</c:v>
                </c:pt>
                <c:pt idx="2">
                  <c:v>Convection Watts</c:v>
                </c:pt>
              </c:strCache>
            </c:strRef>
          </c:cat>
          <c:val>
            <c:numRef>
              <c:f>('Lyot Internal Heat Flow'!$C$23,'Lyot Internal Heat Flow'!$C$41,'Lyot Internal Heat Flow'!$C$52)</c:f>
              <c:numCache>
                <c:formatCode>0.00E+00</c:formatCode>
                <c:ptCount val="3"/>
                <c:pt idx="0">
                  <c:v>4.8013650347755448</c:v>
                </c:pt>
                <c:pt idx="1">
                  <c:v>70.801954275477712</c:v>
                </c:pt>
                <c:pt idx="2" formatCode="General">
                  <c:v>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5-48EF-A6BC-A645DDCCA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Calcite X Normal (0 is not built)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Inner Dia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'Calcite 5_4 optimization'!$F$5:$NS$5</c:f>
              <c:numCache>
                <c:formatCode>General</c:formatCode>
                <c:ptCount val="378"/>
                <c:pt idx="0">
                  <c:v>35.5</c:v>
                </c:pt>
                <c:pt idx="1">
                  <c:v>36</c:v>
                </c:pt>
                <c:pt idx="2">
                  <c:v>36.5</c:v>
                </c:pt>
                <c:pt idx="3">
                  <c:v>37</c:v>
                </c:pt>
                <c:pt idx="4">
                  <c:v>37.5</c:v>
                </c:pt>
                <c:pt idx="5">
                  <c:v>38</c:v>
                </c:pt>
                <c:pt idx="6">
                  <c:v>38.5</c:v>
                </c:pt>
                <c:pt idx="7">
                  <c:v>39</c:v>
                </c:pt>
                <c:pt idx="8">
                  <c:v>39.5</c:v>
                </c:pt>
                <c:pt idx="9">
                  <c:v>40</c:v>
                </c:pt>
                <c:pt idx="10">
                  <c:v>40.5</c:v>
                </c:pt>
                <c:pt idx="11">
                  <c:v>41</c:v>
                </c:pt>
                <c:pt idx="12">
                  <c:v>41.5</c:v>
                </c:pt>
                <c:pt idx="13">
                  <c:v>42</c:v>
                </c:pt>
                <c:pt idx="14">
                  <c:v>42.5</c:v>
                </c:pt>
                <c:pt idx="15">
                  <c:v>43</c:v>
                </c:pt>
                <c:pt idx="16">
                  <c:v>43.5</c:v>
                </c:pt>
                <c:pt idx="17">
                  <c:v>44</c:v>
                </c:pt>
                <c:pt idx="18">
                  <c:v>35.5</c:v>
                </c:pt>
                <c:pt idx="19">
                  <c:v>36</c:v>
                </c:pt>
                <c:pt idx="20">
                  <c:v>36.5</c:v>
                </c:pt>
                <c:pt idx="21">
                  <c:v>37</c:v>
                </c:pt>
                <c:pt idx="22">
                  <c:v>37.5</c:v>
                </c:pt>
                <c:pt idx="23">
                  <c:v>38</c:v>
                </c:pt>
                <c:pt idx="24">
                  <c:v>38.5</c:v>
                </c:pt>
                <c:pt idx="25">
                  <c:v>39</c:v>
                </c:pt>
                <c:pt idx="26">
                  <c:v>39.5</c:v>
                </c:pt>
                <c:pt idx="27">
                  <c:v>40</c:v>
                </c:pt>
                <c:pt idx="28">
                  <c:v>40.5</c:v>
                </c:pt>
                <c:pt idx="29">
                  <c:v>41</c:v>
                </c:pt>
                <c:pt idx="30">
                  <c:v>41.5</c:v>
                </c:pt>
                <c:pt idx="31">
                  <c:v>42</c:v>
                </c:pt>
                <c:pt idx="32">
                  <c:v>42.5</c:v>
                </c:pt>
                <c:pt idx="33">
                  <c:v>43</c:v>
                </c:pt>
                <c:pt idx="34">
                  <c:v>43.5</c:v>
                </c:pt>
                <c:pt idx="35">
                  <c:v>44</c:v>
                </c:pt>
                <c:pt idx="36">
                  <c:v>35.5</c:v>
                </c:pt>
                <c:pt idx="37">
                  <c:v>36</c:v>
                </c:pt>
                <c:pt idx="38">
                  <c:v>36.5</c:v>
                </c:pt>
                <c:pt idx="39">
                  <c:v>37</c:v>
                </c:pt>
                <c:pt idx="40">
                  <c:v>37.5</c:v>
                </c:pt>
                <c:pt idx="41">
                  <c:v>38</c:v>
                </c:pt>
                <c:pt idx="42">
                  <c:v>38.5</c:v>
                </c:pt>
                <c:pt idx="43">
                  <c:v>39</c:v>
                </c:pt>
                <c:pt idx="44">
                  <c:v>39.5</c:v>
                </c:pt>
                <c:pt idx="45">
                  <c:v>40</c:v>
                </c:pt>
                <c:pt idx="46">
                  <c:v>40.5</c:v>
                </c:pt>
                <c:pt idx="47">
                  <c:v>41</c:v>
                </c:pt>
                <c:pt idx="48">
                  <c:v>41.5</c:v>
                </c:pt>
                <c:pt idx="49">
                  <c:v>42</c:v>
                </c:pt>
                <c:pt idx="50">
                  <c:v>42.5</c:v>
                </c:pt>
                <c:pt idx="51">
                  <c:v>43</c:v>
                </c:pt>
                <c:pt idx="52">
                  <c:v>43.5</c:v>
                </c:pt>
                <c:pt idx="53">
                  <c:v>44</c:v>
                </c:pt>
                <c:pt idx="54">
                  <c:v>35.5</c:v>
                </c:pt>
                <c:pt idx="55">
                  <c:v>36</c:v>
                </c:pt>
                <c:pt idx="56">
                  <c:v>36.5</c:v>
                </c:pt>
                <c:pt idx="57">
                  <c:v>37</c:v>
                </c:pt>
                <c:pt idx="58">
                  <c:v>37.5</c:v>
                </c:pt>
                <c:pt idx="59">
                  <c:v>38</c:v>
                </c:pt>
                <c:pt idx="60">
                  <c:v>38.5</c:v>
                </c:pt>
                <c:pt idx="61">
                  <c:v>39</c:v>
                </c:pt>
                <c:pt idx="62">
                  <c:v>39.5</c:v>
                </c:pt>
                <c:pt idx="63">
                  <c:v>40</c:v>
                </c:pt>
                <c:pt idx="64">
                  <c:v>40.5</c:v>
                </c:pt>
                <c:pt idx="65">
                  <c:v>41</c:v>
                </c:pt>
                <c:pt idx="66">
                  <c:v>41.5</c:v>
                </c:pt>
                <c:pt idx="67">
                  <c:v>42</c:v>
                </c:pt>
                <c:pt idx="68">
                  <c:v>42.5</c:v>
                </c:pt>
                <c:pt idx="69">
                  <c:v>43</c:v>
                </c:pt>
                <c:pt idx="70">
                  <c:v>43.5</c:v>
                </c:pt>
                <c:pt idx="71">
                  <c:v>44</c:v>
                </c:pt>
                <c:pt idx="72">
                  <c:v>35.5</c:v>
                </c:pt>
                <c:pt idx="73">
                  <c:v>36</c:v>
                </c:pt>
                <c:pt idx="74">
                  <c:v>36.5</c:v>
                </c:pt>
                <c:pt idx="75">
                  <c:v>37</c:v>
                </c:pt>
                <c:pt idx="76">
                  <c:v>37.5</c:v>
                </c:pt>
                <c:pt idx="77">
                  <c:v>38</c:v>
                </c:pt>
                <c:pt idx="78">
                  <c:v>38.5</c:v>
                </c:pt>
                <c:pt idx="79">
                  <c:v>39</c:v>
                </c:pt>
                <c:pt idx="80">
                  <c:v>39.5</c:v>
                </c:pt>
                <c:pt idx="81">
                  <c:v>40</c:v>
                </c:pt>
                <c:pt idx="82">
                  <c:v>40.5</c:v>
                </c:pt>
                <c:pt idx="83">
                  <c:v>41</c:v>
                </c:pt>
                <c:pt idx="84">
                  <c:v>41.5</c:v>
                </c:pt>
                <c:pt idx="85">
                  <c:v>42</c:v>
                </c:pt>
                <c:pt idx="86">
                  <c:v>42.5</c:v>
                </c:pt>
                <c:pt idx="87">
                  <c:v>43</c:v>
                </c:pt>
                <c:pt idx="88">
                  <c:v>43.5</c:v>
                </c:pt>
                <c:pt idx="89">
                  <c:v>44</c:v>
                </c:pt>
                <c:pt idx="90">
                  <c:v>35.5</c:v>
                </c:pt>
                <c:pt idx="91">
                  <c:v>36</c:v>
                </c:pt>
                <c:pt idx="92">
                  <c:v>36.5</c:v>
                </c:pt>
                <c:pt idx="93">
                  <c:v>37</c:v>
                </c:pt>
                <c:pt idx="94">
                  <c:v>37.5</c:v>
                </c:pt>
                <c:pt idx="95">
                  <c:v>38</c:v>
                </c:pt>
                <c:pt idx="96">
                  <c:v>38.5</c:v>
                </c:pt>
                <c:pt idx="97">
                  <c:v>39</c:v>
                </c:pt>
                <c:pt idx="98">
                  <c:v>39.5</c:v>
                </c:pt>
                <c:pt idx="99">
                  <c:v>40</c:v>
                </c:pt>
                <c:pt idx="100">
                  <c:v>40.5</c:v>
                </c:pt>
                <c:pt idx="101">
                  <c:v>41</c:v>
                </c:pt>
                <c:pt idx="102">
                  <c:v>41.5</c:v>
                </c:pt>
                <c:pt idx="103">
                  <c:v>42</c:v>
                </c:pt>
                <c:pt idx="104">
                  <c:v>42.5</c:v>
                </c:pt>
                <c:pt idx="105">
                  <c:v>43</c:v>
                </c:pt>
                <c:pt idx="106">
                  <c:v>43.5</c:v>
                </c:pt>
                <c:pt idx="107">
                  <c:v>44</c:v>
                </c:pt>
                <c:pt idx="108">
                  <c:v>35.5</c:v>
                </c:pt>
                <c:pt idx="109">
                  <c:v>36</c:v>
                </c:pt>
                <c:pt idx="110">
                  <c:v>36.5</c:v>
                </c:pt>
                <c:pt idx="111">
                  <c:v>37</c:v>
                </c:pt>
                <c:pt idx="112">
                  <c:v>37.5</c:v>
                </c:pt>
                <c:pt idx="113">
                  <c:v>38</c:v>
                </c:pt>
                <c:pt idx="114">
                  <c:v>38.5</c:v>
                </c:pt>
                <c:pt idx="115">
                  <c:v>39</c:v>
                </c:pt>
                <c:pt idx="116">
                  <c:v>39.5</c:v>
                </c:pt>
                <c:pt idx="117">
                  <c:v>40</c:v>
                </c:pt>
                <c:pt idx="118">
                  <c:v>40.5</c:v>
                </c:pt>
                <c:pt idx="119">
                  <c:v>41</c:v>
                </c:pt>
                <c:pt idx="120">
                  <c:v>41.5</c:v>
                </c:pt>
                <c:pt idx="121">
                  <c:v>42</c:v>
                </c:pt>
                <c:pt idx="122">
                  <c:v>42.5</c:v>
                </c:pt>
                <c:pt idx="123">
                  <c:v>43</c:v>
                </c:pt>
                <c:pt idx="124">
                  <c:v>43.5</c:v>
                </c:pt>
                <c:pt idx="125">
                  <c:v>44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35.5</c:v>
                </c:pt>
                <c:pt idx="145">
                  <c:v>36</c:v>
                </c:pt>
                <c:pt idx="146">
                  <c:v>36.5</c:v>
                </c:pt>
                <c:pt idx="147">
                  <c:v>37</c:v>
                </c:pt>
                <c:pt idx="148">
                  <c:v>37.5</c:v>
                </c:pt>
                <c:pt idx="149">
                  <c:v>38</c:v>
                </c:pt>
                <c:pt idx="150">
                  <c:v>38.5</c:v>
                </c:pt>
                <c:pt idx="151">
                  <c:v>39</c:v>
                </c:pt>
                <c:pt idx="152">
                  <c:v>39.5</c:v>
                </c:pt>
                <c:pt idx="153">
                  <c:v>40</c:v>
                </c:pt>
                <c:pt idx="154">
                  <c:v>40.5</c:v>
                </c:pt>
                <c:pt idx="155">
                  <c:v>41</c:v>
                </c:pt>
                <c:pt idx="156">
                  <c:v>41.5</c:v>
                </c:pt>
                <c:pt idx="157">
                  <c:v>42</c:v>
                </c:pt>
                <c:pt idx="158">
                  <c:v>42.5</c:v>
                </c:pt>
                <c:pt idx="159">
                  <c:v>43</c:v>
                </c:pt>
                <c:pt idx="160">
                  <c:v>43.5</c:v>
                </c:pt>
                <c:pt idx="161">
                  <c:v>44</c:v>
                </c:pt>
                <c:pt idx="162">
                  <c:v>35.5</c:v>
                </c:pt>
                <c:pt idx="163">
                  <c:v>36</c:v>
                </c:pt>
                <c:pt idx="164">
                  <c:v>36.5</c:v>
                </c:pt>
                <c:pt idx="165">
                  <c:v>37</c:v>
                </c:pt>
                <c:pt idx="166">
                  <c:v>37.5</c:v>
                </c:pt>
                <c:pt idx="167">
                  <c:v>38</c:v>
                </c:pt>
                <c:pt idx="168">
                  <c:v>38.5</c:v>
                </c:pt>
                <c:pt idx="169">
                  <c:v>39</c:v>
                </c:pt>
                <c:pt idx="170">
                  <c:v>39.5</c:v>
                </c:pt>
                <c:pt idx="171">
                  <c:v>40</c:v>
                </c:pt>
                <c:pt idx="172">
                  <c:v>40.5</c:v>
                </c:pt>
                <c:pt idx="173">
                  <c:v>41</c:v>
                </c:pt>
                <c:pt idx="174">
                  <c:v>41.5</c:v>
                </c:pt>
                <c:pt idx="175">
                  <c:v>42</c:v>
                </c:pt>
                <c:pt idx="176">
                  <c:v>42.5</c:v>
                </c:pt>
                <c:pt idx="177">
                  <c:v>43</c:v>
                </c:pt>
                <c:pt idx="178">
                  <c:v>43.5</c:v>
                </c:pt>
                <c:pt idx="179">
                  <c:v>44</c:v>
                </c:pt>
                <c:pt idx="180">
                  <c:v>35.5</c:v>
                </c:pt>
                <c:pt idx="181">
                  <c:v>36</c:v>
                </c:pt>
                <c:pt idx="182">
                  <c:v>36.5</c:v>
                </c:pt>
                <c:pt idx="183">
                  <c:v>37</c:v>
                </c:pt>
                <c:pt idx="184">
                  <c:v>37.5</c:v>
                </c:pt>
                <c:pt idx="185">
                  <c:v>38</c:v>
                </c:pt>
                <c:pt idx="186">
                  <c:v>38.5</c:v>
                </c:pt>
                <c:pt idx="187">
                  <c:v>39</c:v>
                </c:pt>
                <c:pt idx="188">
                  <c:v>39.5</c:v>
                </c:pt>
                <c:pt idx="189">
                  <c:v>40</c:v>
                </c:pt>
                <c:pt idx="190">
                  <c:v>40.5</c:v>
                </c:pt>
                <c:pt idx="191">
                  <c:v>41</c:v>
                </c:pt>
                <c:pt idx="192">
                  <c:v>41.5</c:v>
                </c:pt>
                <c:pt idx="193">
                  <c:v>42</c:v>
                </c:pt>
                <c:pt idx="194">
                  <c:v>42.5</c:v>
                </c:pt>
                <c:pt idx="195">
                  <c:v>43</c:v>
                </c:pt>
                <c:pt idx="196">
                  <c:v>43.5</c:v>
                </c:pt>
                <c:pt idx="197">
                  <c:v>44</c:v>
                </c:pt>
                <c:pt idx="198">
                  <c:v>35.5</c:v>
                </c:pt>
                <c:pt idx="199">
                  <c:v>36</c:v>
                </c:pt>
                <c:pt idx="200">
                  <c:v>36.5</c:v>
                </c:pt>
                <c:pt idx="201">
                  <c:v>37</c:v>
                </c:pt>
                <c:pt idx="202">
                  <c:v>37.5</c:v>
                </c:pt>
                <c:pt idx="203">
                  <c:v>38</c:v>
                </c:pt>
                <c:pt idx="204">
                  <c:v>38.5</c:v>
                </c:pt>
                <c:pt idx="205">
                  <c:v>39</c:v>
                </c:pt>
                <c:pt idx="206">
                  <c:v>39.5</c:v>
                </c:pt>
                <c:pt idx="207">
                  <c:v>40</c:v>
                </c:pt>
                <c:pt idx="208">
                  <c:v>40.5</c:v>
                </c:pt>
                <c:pt idx="209">
                  <c:v>41</c:v>
                </c:pt>
                <c:pt idx="210">
                  <c:v>41.5</c:v>
                </c:pt>
                <c:pt idx="211">
                  <c:v>42</c:v>
                </c:pt>
                <c:pt idx="212">
                  <c:v>42.5</c:v>
                </c:pt>
                <c:pt idx="213">
                  <c:v>43</c:v>
                </c:pt>
                <c:pt idx="214">
                  <c:v>43.5</c:v>
                </c:pt>
                <c:pt idx="215">
                  <c:v>44</c:v>
                </c:pt>
                <c:pt idx="216">
                  <c:v>35.5</c:v>
                </c:pt>
                <c:pt idx="217">
                  <c:v>36</c:v>
                </c:pt>
                <c:pt idx="218">
                  <c:v>36.5</c:v>
                </c:pt>
                <c:pt idx="219">
                  <c:v>37</c:v>
                </c:pt>
                <c:pt idx="220">
                  <c:v>37.5</c:v>
                </c:pt>
                <c:pt idx="221">
                  <c:v>38</c:v>
                </c:pt>
                <c:pt idx="222">
                  <c:v>38.5</c:v>
                </c:pt>
                <c:pt idx="223">
                  <c:v>39</c:v>
                </c:pt>
                <c:pt idx="224">
                  <c:v>39.5</c:v>
                </c:pt>
                <c:pt idx="225">
                  <c:v>40</c:v>
                </c:pt>
                <c:pt idx="226">
                  <c:v>40.5</c:v>
                </c:pt>
                <c:pt idx="227">
                  <c:v>41</c:v>
                </c:pt>
                <c:pt idx="228">
                  <c:v>41.5</c:v>
                </c:pt>
                <c:pt idx="229">
                  <c:v>42</c:v>
                </c:pt>
                <c:pt idx="230">
                  <c:v>42.5</c:v>
                </c:pt>
                <c:pt idx="231">
                  <c:v>43</c:v>
                </c:pt>
                <c:pt idx="232">
                  <c:v>43.5</c:v>
                </c:pt>
                <c:pt idx="233">
                  <c:v>44</c:v>
                </c:pt>
                <c:pt idx="234">
                  <c:v>35.5</c:v>
                </c:pt>
                <c:pt idx="235">
                  <c:v>36</c:v>
                </c:pt>
                <c:pt idx="236">
                  <c:v>36.5</c:v>
                </c:pt>
                <c:pt idx="237">
                  <c:v>37</c:v>
                </c:pt>
                <c:pt idx="238">
                  <c:v>37.5</c:v>
                </c:pt>
                <c:pt idx="239">
                  <c:v>38</c:v>
                </c:pt>
                <c:pt idx="240">
                  <c:v>38.5</c:v>
                </c:pt>
                <c:pt idx="241">
                  <c:v>39</c:v>
                </c:pt>
                <c:pt idx="242">
                  <c:v>39.5</c:v>
                </c:pt>
                <c:pt idx="243">
                  <c:v>40</c:v>
                </c:pt>
                <c:pt idx="244">
                  <c:v>40.5</c:v>
                </c:pt>
                <c:pt idx="245">
                  <c:v>41</c:v>
                </c:pt>
                <c:pt idx="246">
                  <c:v>41.5</c:v>
                </c:pt>
                <c:pt idx="247">
                  <c:v>42</c:v>
                </c:pt>
                <c:pt idx="248">
                  <c:v>42.5</c:v>
                </c:pt>
                <c:pt idx="249">
                  <c:v>43</c:v>
                </c:pt>
                <c:pt idx="250">
                  <c:v>43.5</c:v>
                </c:pt>
                <c:pt idx="251">
                  <c:v>44</c:v>
                </c:pt>
                <c:pt idx="252">
                  <c:v>35.5</c:v>
                </c:pt>
                <c:pt idx="253">
                  <c:v>36</c:v>
                </c:pt>
                <c:pt idx="254">
                  <c:v>36.5</c:v>
                </c:pt>
                <c:pt idx="255">
                  <c:v>37</c:v>
                </c:pt>
                <c:pt idx="256">
                  <c:v>37.5</c:v>
                </c:pt>
                <c:pt idx="257">
                  <c:v>38</c:v>
                </c:pt>
                <c:pt idx="258">
                  <c:v>38.5</c:v>
                </c:pt>
                <c:pt idx="259">
                  <c:v>39</c:v>
                </c:pt>
                <c:pt idx="260">
                  <c:v>39.5</c:v>
                </c:pt>
                <c:pt idx="261">
                  <c:v>40</c:v>
                </c:pt>
                <c:pt idx="262">
                  <c:v>40.5</c:v>
                </c:pt>
                <c:pt idx="263">
                  <c:v>41</c:v>
                </c:pt>
                <c:pt idx="264">
                  <c:v>41.5</c:v>
                </c:pt>
                <c:pt idx="265">
                  <c:v>42</c:v>
                </c:pt>
                <c:pt idx="266">
                  <c:v>42.5</c:v>
                </c:pt>
                <c:pt idx="267">
                  <c:v>43</c:v>
                </c:pt>
                <c:pt idx="268">
                  <c:v>43.5</c:v>
                </c:pt>
                <c:pt idx="269">
                  <c:v>44</c:v>
                </c:pt>
                <c:pt idx="270">
                  <c:v>35.5</c:v>
                </c:pt>
                <c:pt idx="271">
                  <c:v>36</c:v>
                </c:pt>
                <c:pt idx="272">
                  <c:v>36.5</c:v>
                </c:pt>
                <c:pt idx="273">
                  <c:v>37</c:v>
                </c:pt>
                <c:pt idx="274">
                  <c:v>37.5</c:v>
                </c:pt>
                <c:pt idx="275">
                  <c:v>38</c:v>
                </c:pt>
                <c:pt idx="276">
                  <c:v>38.5</c:v>
                </c:pt>
                <c:pt idx="277">
                  <c:v>39</c:v>
                </c:pt>
                <c:pt idx="278">
                  <c:v>39.5</c:v>
                </c:pt>
                <c:pt idx="279">
                  <c:v>40</c:v>
                </c:pt>
                <c:pt idx="280">
                  <c:v>40.5</c:v>
                </c:pt>
                <c:pt idx="281">
                  <c:v>41</c:v>
                </c:pt>
                <c:pt idx="282">
                  <c:v>41.5</c:v>
                </c:pt>
                <c:pt idx="283">
                  <c:v>42</c:v>
                </c:pt>
                <c:pt idx="284">
                  <c:v>42.5</c:v>
                </c:pt>
                <c:pt idx="285">
                  <c:v>43</c:v>
                </c:pt>
                <c:pt idx="286">
                  <c:v>43.5</c:v>
                </c:pt>
                <c:pt idx="287">
                  <c:v>44</c:v>
                </c:pt>
                <c:pt idx="288">
                  <c:v>35.5</c:v>
                </c:pt>
                <c:pt idx="289">
                  <c:v>36</c:v>
                </c:pt>
                <c:pt idx="290">
                  <c:v>36.5</c:v>
                </c:pt>
                <c:pt idx="291">
                  <c:v>37</c:v>
                </c:pt>
                <c:pt idx="292">
                  <c:v>37.5</c:v>
                </c:pt>
                <c:pt idx="293">
                  <c:v>38</c:v>
                </c:pt>
                <c:pt idx="294">
                  <c:v>38.5</c:v>
                </c:pt>
                <c:pt idx="295">
                  <c:v>39</c:v>
                </c:pt>
                <c:pt idx="296">
                  <c:v>39.5</c:v>
                </c:pt>
                <c:pt idx="297">
                  <c:v>40</c:v>
                </c:pt>
                <c:pt idx="298">
                  <c:v>40.5</c:v>
                </c:pt>
                <c:pt idx="299">
                  <c:v>41</c:v>
                </c:pt>
                <c:pt idx="300">
                  <c:v>41.5</c:v>
                </c:pt>
                <c:pt idx="301">
                  <c:v>42</c:v>
                </c:pt>
                <c:pt idx="302">
                  <c:v>42.5</c:v>
                </c:pt>
                <c:pt idx="303">
                  <c:v>43</c:v>
                </c:pt>
                <c:pt idx="304">
                  <c:v>43.5</c:v>
                </c:pt>
                <c:pt idx="305">
                  <c:v>44</c:v>
                </c:pt>
                <c:pt idx="306">
                  <c:v>35.5</c:v>
                </c:pt>
                <c:pt idx="307">
                  <c:v>36</c:v>
                </c:pt>
                <c:pt idx="308">
                  <c:v>36.5</c:v>
                </c:pt>
                <c:pt idx="309">
                  <c:v>37</c:v>
                </c:pt>
                <c:pt idx="310">
                  <c:v>37.5</c:v>
                </c:pt>
                <c:pt idx="311">
                  <c:v>38</c:v>
                </c:pt>
                <c:pt idx="312">
                  <c:v>38.5</c:v>
                </c:pt>
                <c:pt idx="313">
                  <c:v>39</c:v>
                </c:pt>
                <c:pt idx="314">
                  <c:v>39.5</c:v>
                </c:pt>
                <c:pt idx="315">
                  <c:v>40</c:v>
                </c:pt>
                <c:pt idx="316">
                  <c:v>40.5</c:v>
                </c:pt>
                <c:pt idx="317">
                  <c:v>41</c:v>
                </c:pt>
                <c:pt idx="318">
                  <c:v>41.5</c:v>
                </c:pt>
                <c:pt idx="319">
                  <c:v>42</c:v>
                </c:pt>
                <c:pt idx="320">
                  <c:v>42.5</c:v>
                </c:pt>
                <c:pt idx="321">
                  <c:v>43</c:v>
                </c:pt>
                <c:pt idx="322">
                  <c:v>43.5</c:v>
                </c:pt>
                <c:pt idx="323">
                  <c:v>44</c:v>
                </c:pt>
                <c:pt idx="324">
                  <c:v>35.5</c:v>
                </c:pt>
                <c:pt idx="325">
                  <c:v>36</c:v>
                </c:pt>
                <c:pt idx="326">
                  <c:v>36.5</c:v>
                </c:pt>
                <c:pt idx="327">
                  <c:v>37</c:v>
                </c:pt>
                <c:pt idx="328">
                  <c:v>37.5</c:v>
                </c:pt>
                <c:pt idx="329">
                  <c:v>38</c:v>
                </c:pt>
                <c:pt idx="330">
                  <c:v>38.5</c:v>
                </c:pt>
                <c:pt idx="331">
                  <c:v>39</c:v>
                </c:pt>
                <c:pt idx="332">
                  <c:v>39.5</c:v>
                </c:pt>
                <c:pt idx="333">
                  <c:v>40</c:v>
                </c:pt>
                <c:pt idx="334">
                  <c:v>40.5</c:v>
                </c:pt>
                <c:pt idx="335">
                  <c:v>41</c:v>
                </c:pt>
                <c:pt idx="336">
                  <c:v>41.5</c:v>
                </c:pt>
                <c:pt idx="337">
                  <c:v>42</c:v>
                </c:pt>
                <c:pt idx="338">
                  <c:v>42.5</c:v>
                </c:pt>
                <c:pt idx="339">
                  <c:v>43</c:v>
                </c:pt>
                <c:pt idx="340">
                  <c:v>43.5</c:v>
                </c:pt>
                <c:pt idx="341">
                  <c:v>44</c:v>
                </c:pt>
                <c:pt idx="342">
                  <c:v>35.5</c:v>
                </c:pt>
                <c:pt idx="343">
                  <c:v>36</c:v>
                </c:pt>
                <c:pt idx="344">
                  <c:v>36.5</c:v>
                </c:pt>
                <c:pt idx="345">
                  <c:v>37</c:v>
                </c:pt>
                <c:pt idx="346">
                  <c:v>37.5</c:v>
                </c:pt>
                <c:pt idx="347">
                  <c:v>38</c:v>
                </c:pt>
                <c:pt idx="348">
                  <c:v>38.5</c:v>
                </c:pt>
                <c:pt idx="349">
                  <c:v>39</c:v>
                </c:pt>
                <c:pt idx="350">
                  <c:v>39.5</c:v>
                </c:pt>
                <c:pt idx="351">
                  <c:v>40</c:v>
                </c:pt>
                <c:pt idx="352">
                  <c:v>40.5</c:v>
                </c:pt>
                <c:pt idx="353">
                  <c:v>41</c:v>
                </c:pt>
                <c:pt idx="354">
                  <c:v>41.5</c:v>
                </c:pt>
                <c:pt idx="355">
                  <c:v>42</c:v>
                </c:pt>
                <c:pt idx="356">
                  <c:v>42.5</c:v>
                </c:pt>
                <c:pt idx="357">
                  <c:v>43</c:v>
                </c:pt>
                <c:pt idx="358">
                  <c:v>43.5</c:v>
                </c:pt>
                <c:pt idx="359">
                  <c:v>44</c:v>
                </c:pt>
                <c:pt idx="360">
                  <c:v>35.5</c:v>
                </c:pt>
                <c:pt idx="361">
                  <c:v>36</c:v>
                </c:pt>
                <c:pt idx="362">
                  <c:v>36.5</c:v>
                </c:pt>
                <c:pt idx="363">
                  <c:v>37</c:v>
                </c:pt>
                <c:pt idx="364">
                  <c:v>37.5</c:v>
                </c:pt>
                <c:pt idx="365">
                  <c:v>38</c:v>
                </c:pt>
                <c:pt idx="366">
                  <c:v>38.5</c:v>
                </c:pt>
                <c:pt idx="367">
                  <c:v>39</c:v>
                </c:pt>
                <c:pt idx="368">
                  <c:v>39.5</c:v>
                </c:pt>
                <c:pt idx="369">
                  <c:v>40</c:v>
                </c:pt>
                <c:pt idx="370">
                  <c:v>40.5</c:v>
                </c:pt>
                <c:pt idx="371">
                  <c:v>41</c:v>
                </c:pt>
                <c:pt idx="372">
                  <c:v>41.5</c:v>
                </c:pt>
                <c:pt idx="373">
                  <c:v>42</c:v>
                </c:pt>
                <c:pt idx="374">
                  <c:v>42.5</c:v>
                </c:pt>
                <c:pt idx="375">
                  <c:v>43</c:v>
                </c:pt>
                <c:pt idx="376">
                  <c:v>43.5</c:v>
                </c:pt>
                <c:pt idx="37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6-4DA0-98D1-D1139ACE6CBC}"/>
            </c:ext>
          </c:extLst>
        </c:ser>
        <c:ser>
          <c:idx val="1"/>
          <c:order val="1"/>
          <c:tx>
            <c:v>Outer Dia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'Calcite 5_4 optimization'!$F$6:$NS$6</c:f>
              <c:numCache>
                <c:formatCode>General</c:formatCode>
                <c:ptCount val="378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46</c:v>
                </c:pt>
                <c:pt idx="19">
                  <c:v>46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46</c:v>
                </c:pt>
                <c:pt idx="24">
                  <c:v>46</c:v>
                </c:pt>
                <c:pt idx="25">
                  <c:v>46</c:v>
                </c:pt>
                <c:pt idx="26">
                  <c:v>46</c:v>
                </c:pt>
                <c:pt idx="27">
                  <c:v>46</c:v>
                </c:pt>
                <c:pt idx="28">
                  <c:v>46</c:v>
                </c:pt>
                <c:pt idx="29">
                  <c:v>46</c:v>
                </c:pt>
                <c:pt idx="30">
                  <c:v>46</c:v>
                </c:pt>
                <c:pt idx="31">
                  <c:v>46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47</c:v>
                </c:pt>
                <c:pt idx="37">
                  <c:v>47</c:v>
                </c:pt>
                <c:pt idx="38">
                  <c:v>47</c:v>
                </c:pt>
                <c:pt idx="39">
                  <c:v>47</c:v>
                </c:pt>
                <c:pt idx="40">
                  <c:v>47</c:v>
                </c:pt>
                <c:pt idx="41">
                  <c:v>47</c:v>
                </c:pt>
                <c:pt idx="42">
                  <c:v>47</c:v>
                </c:pt>
                <c:pt idx="43">
                  <c:v>47</c:v>
                </c:pt>
                <c:pt idx="44">
                  <c:v>47</c:v>
                </c:pt>
                <c:pt idx="45">
                  <c:v>47</c:v>
                </c:pt>
                <c:pt idx="46">
                  <c:v>47</c:v>
                </c:pt>
                <c:pt idx="47">
                  <c:v>47</c:v>
                </c:pt>
                <c:pt idx="48">
                  <c:v>47</c:v>
                </c:pt>
                <c:pt idx="49">
                  <c:v>47</c:v>
                </c:pt>
                <c:pt idx="50">
                  <c:v>47</c:v>
                </c:pt>
                <c:pt idx="51">
                  <c:v>47</c:v>
                </c:pt>
                <c:pt idx="52">
                  <c:v>47</c:v>
                </c:pt>
                <c:pt idx="53">
                  <c:v>47</c:v>
                </c:pt>
                <c:pt idx="54">
                  <c:v>48</c:v>
                </c:pt>
                <c:pt idx="55">
                  <c:v>48</c:v>
                </c:pt>
                <c:pt idx="56">
                  <c:v>48</c:v>
                </c:pt>
                <c:pt idx="57">
                  <c:v>48</c:v>
                </c:pt>
                <c:pt idx="58">
                  <c:v>48</c:v>
                </c:pt>
                <c:pt idx="59">
                  <c:v>48</c:v>
                </c:pt>
                <c:pt idx="60">
                  <c:v>48</c:v>
                </c:pt>
                <c:pt idx="61">
                  <c:v>48</c:v>
                </c:pt>
                <c:pt idx="62">
                  <c:v>48</c:v>
                </c:pt>
                <c:pt idx="63">
                  <c:v>48</c:v>
                </c:pt>
                <c:pt idx="64">
                  <c:v>48</c:v>
                </c:pt>
                <c:pt idx="65">
                  <c:v>48</c:v>
                </c:pt>
                <c:pt idx="66">
                  <c:v>48</c:v>
                </c:pt>
                <c:pt idx="67">
                  <c:v>48</c:v>
                </c:pt>
                <c:pt idx="68">
                  <c:v>48</c:v>
                </c:pt>
                <c:pt idx="69">
                  <c:v>48</c:v>
                </c:pt>
                <c:pt idx="70">
                  <c:v>48</c:v>
                </c:pt>
                <c:pt idx="71">
                  <c:v>48</c:v>
                </c:pt>
                <c:pt idx="72">
                  <c:v>49</c:v>
                </c:pt>
                <c:pt idx="73">
                  <c:v>49</c:v>
                </c:pt>
                <c:pt idx="74">
                  <c:v>49</c:v>
                </c:pt>
                <c:pt idx="75">
                  <c:v>49</c:v>
                </c:pt>
                <c:pt idx="76">
                  <c:v>49</c:v>
                </c:pt>
                <c:pt idx="77">
                  <c:v>49</c:v>
                </c:pt>
                <c:pt idx="78">
                  <c:v>49</c:v>
                </c:pt>
                <c:pt idx="79">
                  <c:v>49</c:v>
                </c:pt>
                <c:pt idx="80">
                  <c:v>49</c:v>
                </c:pt>
                <c:pt idx="81">
                  <c:v>49</c:v>
                </c:pt>
                <c:pt idx="82">
                  <c:v>49</c:v>
                </c:pt>
                <c:pt idx="83">
                  <c:v>49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49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51</c:v>
                </c:pt>
                <c:pt idx="109">
                  <c:v>51</c:v>
                </c:pt>
                <c:pt idx="110">
                  <c:v>51</c:v>
                </c:pt>
                <c:pt idx="111">
                  <c:v>51</c:v>
                </c:pt>
                <c:pt idx="112">
                  <c:v>51</c:v>
                </c:pt>
                <c:pt idx="113">
                  <c:v>51</c:v>
                </c:pt>
                <c:pt idx="114">
                  <c:v>51</c:v>
                </c:pt>
                <c:pt idx="115">
                  <c:v>51</c:v>
                </c:pt>
                <c:pt idx="116">
                  <c:v>51</c:v>
                </c:pt>
                <c:pt idx="117">
                  <c:v>51</c:v>
                </c:pt>
                <c:pt idx="118">
                  <c:v>51</c:v>
                </c:pt>
                <c:pt idx="119">
                  <c:v>51</c:v>
                </c:pt>
                <c:pt idx="120">
                  <c:v>51</c:v>
                </c:pt>
                <c:pt idx="121">
                  <c:v>51</c:v>
                </c:pt>
                <c:pt idx="122">
                  <c:v>51</c:v>
                </c:pt>
                <c:pt idx="123">
                  <c:v>51</c:v>
                </c:pt>
                <c:pt idx="124">
                  <c:v>51</c:v>
                </c:pt>
                <c:pt idx="125">
                  <c:v>51</c:v>
                </c:pt>
                <c:pt idx="126">
                  <c:v>52</c:v>
                </c:pt>
                <c:pt idx="127">
                  <c:v>52</c:v>
                </c:pt>
                <c:pt idx="128">
                  <c:v>52</c:v>
                </c:pt>
                <c:pt idx="129">
                  <c:v>52</c:v>
                </c:pt>
                <c:pt idx="130">
                  <c:v>52</c:v>
                </c:pt>
                <c:pt idx="131">
                  <c:v>52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53</c:v>
                </c:pt>
                <c:pt idx="145">
                  <c:v>53</c:v>
                </c:pt>
                <c:pt idx="146">
                  <c:v>53</c:v>
                </c:pt>
                <c:pt idx="147">
                  <c:v>53</c:v>
                </c:pt>
                <c:pt idx="148">
                  <c:v>53</c:v>
                </c:pt>
                <c:pt idx="149">
                  <c:v>53</c:v>
                </c:pt>
                <c:pt idx="150">
                  <c:v>53</c:v>
                </c:pt>
                <c:pt idx="151">
                  <c:v>53</c:v>
                </c:pt>
                <c:pt idx="152">
                  <c:v>53</c:v>
                </c:pt>
                <c:pt idx="153">
                  <c:v>53</c:v>
                </c:pt>
                <c:pt idx="154">
                  <c:v>53</c:v>
                </c:pt>
                <c:pt idx="155">
                  <c:v>53</c:v>
                </c:pt>
                <c:pt idx="156">
                  <c:v>53</c:v>
                </c:pt>
                <c:pt idx="157">
                  <c:v>53</c:v>
                </c:pt>
                <c:pt idx="158">
                  <c:v>53</c:v>
                </c:pt>
                <c:pt idx="159">
                  <c:v>53</c:v>
                </c:pt>
                <c:pt idx="160">
                  <c:v>53</c:v>
                </c:pt>
                <c:pt idx="161">
                  <c:v>53</c:v>
                </c:pt>
                <c:pt idx="162">
                  <c:v>54</c:v>
                </c:pt>
                <c:pt idx="163">
                  <c:v>54</c:v>
                </c:pt>
                <c:pt idx="164">
                  <c:v>54</c:v>
                </c:pt>
                <c:pt idx="165">
                  <c:v>54</c:v>
                </c:pt>
                <c:pt idx="166">
                  <c:v>54</c:v>
                </c:pt>
                <c:pt idx="167">
                  <c:v>54</c:v>
                </c:pt>
                <c:pt idx="168">
                  <c:v>54</c:v>
                </c:pt>
                <c:pt idx="169">
                  <c:v>54</c:v>
                </c:pt>
                <c:pt idx="170">
                  <c:v>54</c:v>
                </c:pt>
                <c:pt idx="171">
                  <c:v>54</c:v>
                </c:pt>
                <c:pt idx="172">
                  <c:v>54</c:v>
                </c:pt>
                <c:pt idx="173">
                  <c:v>54</c:v>
                </c:pt>
                <c:pt idx="174">
                  <c:v>54</c:v>
                </c:pt>
                <c:pt idx="175">
                  <c:v>54</c:v>
                </c:pt>
                <c:pt idx="176">
                  <c:v>54</c:v>
                </c:pt>
                <c:pt idx="177">
                  <c:v>54</c:v>
                </c:pt>
                <c:pt idx="178">
                  <c:v>54</c:v>
                </c:pt>
                <c:pt idx="179">
                  <c:v>54</c:v>
                </c:pt>
                <c:pt idx="180">
                  <c:v>55</c:v>
                </c:pt>
                <c:pt idx="181">
                  <c:v>55</c:v>
                </c:pt>
                <c:pt idx="182">
                  <c:v>55</c:v>
                </c:pt>
                <c:pt idx="183">
                  <c:v>55</c:v>
                </c:pt>
                <c:pt idx="184">
                  <c:v>55</c:v>
                </c:pt>
                <c:pt idx="185">
                  <c:v>55</c:v>
                </c:pt>
                <c:pt idx="186">
                  <c:v>55</c:v>
                </c:pt>
                <c:pt idx="187">
                  <c:v>55</c:v>
                </c:pt>
                <c:pt idx="188">
                  <c:v>55</c:v>
                </c:pt>
                <c:pt idx="189">
                  <c:v>55</c:v>
                </c:pt>
                <c:pt idx="190">
                  <c:v>55</c:v>
                </c:pt>
                <c:pt idx="191">
                  <c:v>55</c:v>
                </c:pt>
                <c:pt idx="192">
                  <c:v>55</c:v>
                </c:pt>
                <c:pt idx="193">
                  <c:v>55</c:v>
                </c:pt>
                <c:pt idx="194">
                  <c:v>55</c:v>
                </c:pt>
                <c:pt idx="195">
                  <c:v>55</c:v>
                </c:pt>
                <c:pt idx="196">
                  <c:v>55</c:v>
                </c:pt>
                <c:pt idx="197">
                  <c:v>55</c:v>
                </c:pt>
                <c:pt idx="198">
                  <c:v>56</c:v>
                </c:pt>
                <c:pt idx="199">
                  <c:v>56</c:v>
                </c:pt>
                <c:pt idx="200">
                  <c:v>56</c:v>
                </c:pt>
                <c:pt idx="201">
                  <c:v>56</c:v>
                </c:pt>
                <c:pt idx="202">
                  <c:v>56</c:v>
                </c:pt>
                <c:pt idx="203">
                  <c:v>56</c:v>
                </c:pt>
                <c:pt idx="204">
                  <c:v>56</c:v>
                </c:pt>
                <c:pt idx="205">
                  <c:v>56</c:v>
                </c:pt>
                <c:pt idx="206">
                  <c:v>56</c:v>
                </c:pt>
                <c:pt idx="207">
                  <c:v>56</c:v>
                </c:pt>
                <c:pt idx="208">
                  <c:v>56</c:v>
                </c:pt>
                <c:pt idx="209">
                  <c:v>56</c:v>
                </c:pt>
                <c:pt idx="210">
                  <c:v>56</c:v>
                </c:pt>
                <c:pt idx="211">
                  <c:v>56</c:v>
                </c:pt>
                <c:pt idx="212">
                  <c:v>56</c:v>
                </c:pt>
                <c:pt idx="213">
                  <c:v>56</c:v>
                </c:pt>
                <c:pt idx="214">
                  <c:v>56</c:v>
                </c:pt>
                <c:pt idx="215">
                  <c:v>56</c:v>
                </c:pt>
                <c:pt idx="216">
                  <c:v>57</c:v>
                </c:pt>
                <c:pt idx="217">
                  <c:v>57</c:v>
                </c:pt>
                <c:pt idx="218">
                  <c:v>57</c:v>
                </c:pt>
                <c:pt idx="219">
                  <c:v>57</c:v>
                </c:pt>
                <c:pt idx="220">
                  <c:v>57</c:v>
                </c:pt>
                <c:pt idx="221">
                  <c:v>57</c:v>
                </c:pt>
                <c:pt idx="222">
                  <c:v>57</c:v>
                </c:pt>
                <c:pt idx="223">
                  <c:v>57</c:v>
                </c:pt>
                <c:pt idx="224">
                  <c:v>57</c:v>
                </c:pt>
                <c:pt idx="225">
                  <c:v>57</c:v>
                </c:pt>
                <c:pt idx="226">
                  <c:v>57</c:v>
                </c:pt>
                <c:pt idx="227">
                  <c:v>57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58</c:v>
                </c:pt>
                <c:pt idx="235">
                  <c:v>58</c:v>
                </c:pt>
                <c:pt idx="236">
                  <c:v>58</c:v>
                </c:pt>
                <c:pt idx="237">
                  <c:v>58</c:v>
                </c:pt>
                <c:pt idx="238">
                  <c:v>58</c:v>
                </c:pt>
                <c:pt idx="239">
                  <c:v>58</c:v>
                </c:pt>
                <c:pt idx="240">
                  <c:v>58</c:v>
                </c:pt>
                <c:pt idx="241">
                  <c:v>58</c:v>
                </c:pt>
                <c:pt idx="242">
                  <c:v>58</c:v>
                </c:pt>
                <c:pt idx="243">
                  <c:v>58</c:v>
                </c:pt>
                <c:pt idx="244">
                  <c:v>58</c:v>
                </c:pt>
                <c:pt idx="245">
                  <c:v>58</c:v>
                </c:pt>
                <c:pt idx="246">
                  <c:v>58</c:v>
                </c:pt>
                <c:pt idx="247">
                  <c:v>58</c:v>
                </c:pt>
                <c:pt idx="248">
                  <c:v>58</c:v>
                </c:pt>
                <c:pt idx="249">
                  <c:v>58</c:v>
                </c:pt>
                <c:pt idx="250">
                  <c:v>58</c:v>
                </c:pt>
                <c:pt idx="251">
                  <c:v>58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59</c:v>
                </c:pt>
                <c:pt idx="258">
                  <c:v>59</c:v>
                </c:pt>
                <c:pt idx="259">
                  <c:v>59</c:v>
                </c:pt>
                <c:pt idx="260">
                  <c:v>59</c:v>
                </c:pt>
                <c:pt idx="261">
                  <c:v>59</c:v>
                </c:pt>
                <c:pt idx="262">
                  <c:v>59</c:v>
                </c:pt>
                <c:pt idx="263">
                  <c:v>59</c:v>
                </c:pt>
                <c:pt idx="264">
                  <c:v>59</c:v>
                </c:pt>
                <c:pt idx="265">
                  <c:v>59</c:v>
                </c:pt>
                <c:pt idx="266">
                  <c:v>59</c:v>
                </c:pt>
                <c:pt idx="267">
                  <c:v>59</c:v>
                </c:pt>
                <c:pt idx="268">
                  <c:v>59</c:v>
                </c:pt>
                <c:pt idx="269">
                  <c:v>59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61</c:v>
                </c:pt>
                <c:pt idx="289">
                  <c:v>61</c:v>
                </c:pt>
                <c:pt idx="290">
                  <c:v>61</c:v>
                </c:pt>
                <c:pt idx="291">
                  <c:v>61</c:v>
                </c:pt>
                <c:pt idx="292">
                  <c:v>61</c:v>
                </c:pt>
                <c:pt idx="293">
                  <c:v>61</c:v>
                </c:pt>
                <c:pt idx="294">
                  <c:v>61</c:v>
                </c:pt>
                <c:pt idx="295">
                  <c:v>61</c:v>
                </c:pt>
                <c:pt idx="296">
                  <c:v>61</c:v>
                </c:pt>
                <c:pt idx="297">
                  <c:v>61</c:v>
                </c:pt>
                <c:pt idx="298">
                  <c:v>61</c:v>
                </c:pt>
                <c:pt idx="299">
                  <c:v>61</c:v>
                </c:pt>
                <c:pt idx="300">
                  <c:v>61</c:v>
                </c:pt>
                <c:pt idx="301">
                  <c:v>61</c:v>
                </c:pt>
                <c:pt idx="302">
                  <c:v>61</c:v>
                </c:pt>
                <c:pt idx="303">
                  <c:v>61</c:v>
                </c:pt>
                <c:pt idx="304">
                  <c:v>61</c:v>
                </c:pt>
                <c:pt idx="305">
                  <c:v>61</c:v>
                </c:pt>
                <c:pt idx="306">
                  <c:v>62</c:v>
                </c:pt>
                <c:pt idx="307">
                  <c:v>62</c:v>
                </c:pt>
                <c:pt idx="308">
                  <c:v>62</c:v>
                </c:pt>
                <c:pt idx="309">
                  <c:v>62</c:v>
                </c:pt>
                <c:pt idx="310">
                  <c:v>62</c:v>
                </c:pt>
                <c:pt idx="311">
                  <c:v>62</c:v>
                </c:pt>
                <c:pt idx="312">
                  <c:v>62</c:v>
                </c:pt>
                <c:pt idx="313">
                  <c:v>62</c:v>
                </c:pt>
                <c:pt idx="314">
                  <c:v>62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62</c:v>
                </c:pt>
                <c:pt idx="319">
                  <c:v>62</c:v>
                </c:pt>
                <c:pt idx="320">
                  <c:v>62</c:v>
                </c:pt>
                <c:pt idx="321">
                  <c:v>62</c:v>
                </c:pt>
                <c:pt idx="322">
                  <c:v>62</c:v>
                </c:pt>
                <c:pt idx="323">
                  <c:v>62</c:v>
                </c:pt>
                <c:pt idx="324">
                  <c:v>63</c:v>
                </c:pt>
                <c:pt idx="325">
                  <c:v>63</c:v>
                </c:pt>
                <c:pt idx="326">
                  <c:v>63</c:v>
                </c:pt>
                <c:pt idx="327">
                  <c:v>63</c:v>
                </c:pt>
                <c:pt idx="328">
                  <c:v>63</c:v>
                </c:pt>
                <c:pt idx="329">
                  <c:v>63</c:v>
                </c:pt>
                <c:pt idx="330">
                  <c:v>63</c:v>
                </c:pt>
                <c:pt idx="331">
                  <c:v>63</c:v>
                </c:pt>
                <c:pt idx="332">
                  <c:v>63</c:v>
                </c:pt>
                <c:pt idx="333">
                  <c:v>63</c:v>
                </c:pt>
                <c:pt idx="334">
                  <c:v>63</c:v>
                </c:pt>
                <c:pt idx="335">
                  <c:v>63</c:v>
                </c:pt>
                <c:pt idx="336">
                  <c:v>63</c:v>
                </c:pt>
                <c:pt idx="337">
                  <c:v>63</c:v>
                </c:pt>
                <c:pt idx="338">
                  <c:v>63</c:v>
                </c:pt>
                <c:pt idx="339">
                  <c:v>63</c:v>
                </c:pt>
                <c:pt idx="340">
                  <c:v>63</c:v>
                </c:pt>
                <c:pt idx="341">
                  <c:v>63</c:v>
                </c:pt>
                <c:pt idx="342">
                  <c:v>64</c:v>
                </c:pt>
                <c:pt idx="343">
                  <c:v>64</c:v>
                </c:pt>
                <c:pt idx="344">
                  <c:v>64</c:v>
                </c:pt>
                <c:pt idx="345">
                  <c:v>64</c:v>
                </c:pt>
                <c:pt idx="346">
                  <c:v>64</c:v>
                </c:pt>
                <c:pt idx="347">
                  <c:v>64</c:v>
                </c:pt>
                <c:pt idx="348">
                  <c:v>64</c:v>
                </c:pt>
                <c:pt idx="349">
                  <c:v>64</c:v>
                </c:pt>
                <c:pt idx="350">
                  <c:v>64</c:v>
                </c:pt>
                <c:pt idx="351">
                  <c:v>64</c:v>
                </c:pt>
                <c:pt idx="352">
                  <c:v>64</c:v>
                </c:pt>
                <c:pt idx="353">
                  <c:v>64</c:v>
                </c:pt>
                <c:pt idx="354">
                  <c:v>64</c:v>
                </c:pt>
                <c:pt idx="355">
                  <c:v>64</c:v>
                </c:pt>
                <c:pt idx="356">
                  <c:v>64</c:v>
                </c:pt>
                <c:pt idx="357">
                  <c:v>64</c:v>
                </c:pt>
                <c:pt idx="358">
                  <c:v>64</c:v>
                </c:pt>
                <c:pt idx="359">
                  <c:v>64</c:v>
                </c:pt>
                <c:pt idx="360">
                  <c:v>65</c:v>
                </c:pt>
                <c:pt idx="361">
                  <c:v>65</c:v>
                </c:pt>
                <c:pt idx="362">
                  <c:v>65</c:v>
                </c:pt>
                <c:pt idx="363">
                  <c:v>65</c:v>
                </c:pt>
                <c:pt idx="364">
                  <c:v>65</c:v>
                </c:pt>
                <c:pt idx="365">
                  <c:v>65</c:v>
                </c:pt>
                <c:pt idx="366">
                  <c:v>65</c:v>
                </c:pt>
                <c:pt idx="367">
                  <c:v>65</c:v>
                </c:pt>
                <c:pt idx="368">
                  <c:v>65</c:v>
                </c:pt>
                <c:pt idx="369">
                  <c:v>65</c:v>
                </c:pt>
                <c:pt idx="370">
                  <c:v>65</c:v>
                </c:pt>
                <c:pt idx="371">
                  <c:v>65</c:v>
                </c:pt>
                <c:pt idx="372">
                  <c:v>65</c:v>
                </c:pt>
                <c:pt idx="373">
                  <c:v>65</c:v>
                </c:pt>
                <c:pt idx="374">
                  <c:v>65</c:v>
                </c:pt>
                <c:pt idx="375">
                  <c:v>65</c:v>
                </c:pt>
                <c:pt idx="376">
                  <c:v>65</c:v>
                </c:pt>
                <c:pt idx="37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6-4DA0-98D1-D1139ACE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488832"/>
        <c:axId val="1129481760"/>
      </c:lineChart>
      <c:lineChart>
        <c:grouping val="standard"/>
        <c:varyColors val="0"/>
        <c:ser>
          <c:idx val="2"/>
          <c:order val="2"/>
          <c:tx>
            <c:v>MPa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'Calcite 5_4 optimization'!$F$7:$NS$7</c:f>
              <c:numCache>
                <c:formatCode>General</c:formatCode>
                <c:ptCount val="378"/>
                <c:pt idx="0">
                  <c:v>1.1E-4</c:v>
                </c:pt>
                <c:pt idx="1">
                  <c:v>1.1900000000000001E-4</c:v>
                </c:pt>
                <c:pt idx="2">
                  <c:v>1.2300000000000001E-4</c:v>
                </c:pt>
                <c:pt idx="3">
                  <c:v>1.13E-4</c:v>
                </c:pt>
                <c:pt idx="4">
                  <c:v>1.26E-4</c:v>
                </c:pt>
                <c:pt idx="5">
                  <c:v>1.22E-4</c:v>
                </c:pt>
                <c:pt idx="6">
                  <c:v>1.2400000000000001E-4</c:v>
                </c:pt>
                <c:pt idx="7">
                  <c:v>1.3999999999999999E-4</c:v>
                </c:pt>
                <c:pt idx="8">
                  <c:v>1.9000000000000001E-4</c:v>
                </c:pt>
                <c:pt idx="9">
                  <c:v>1.54E-4</c:v>
                </c:pt>
                <c:pt idx="10">
                  <c:v>1.26E-4</c:v>
                </c:pt>
                <c:pt idx="11">
                  <c:v>1.2400000000000001E-4</c:v>
                </c:pt>
                <c:pt idx="12">
                  <c:v>1.3300000000000001E-4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1.13E-4</c:v>
                </c:pt>
                <c:pt idx="19">
                  <c:v>9.7999999999999997E-5</c:v>
                </c:pt>
                <c:pt idx="20">
                  <c:v>1.05E-4</c:v>
                </c:pt>
                <c:pt idx="21">
                  <c:v>1.0900000000000001E-4</c:v>
                </c:pt>
                <c:pt idx="22">
                  <c:v>1.03E-4</c:v>
                </c:pt>
                <c:pt idx="23">
                  <c:v>1.6000000000000001E-4</c:v>
                </c:pt>
                <c:pt idx="24">
                  <c:v>2.61E-4</c:v>
                </c:pt>
                <c:pt idx="25">
                  <c:v>2.42E-4</c:v>
                </c:pt>
                <c:pt idx="26">
                  <c:v>2.6400000000000002E-4</c:v>
                </c:pt>
                <c:pt idx="27">
                  <c:v>2.81E-4</c:v>
                </c:pt>
                <c:pt idx="28">
                  <c:v>1.4799999999999999E-4</c:v>
                </c:pt>
                <c:pt idx="29">
                  <c:v>1.47E-4</c:v>
                </c:pt>
                <c:pt idx="30">
                  <c:v>2.3000000000000001E-4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1.13E-4</c:v>
                </c:pt>
                <c:pt idx="37">
                  <c:v>1.01E-4</c:v>
                </c:pt>
                <c:pt idx="38">
                  <c:v>1.2999999999999999E-4</c:v>
                </c:pt>
                <c:pt idx="39">
                  <c:v>1.22E-4</c:v>
                </c:pt>
                <c:pt idx="40">
                  <c:v>1.2E-4</c:v>
                </c:pt>
                <c:pt idx="41">
                  <c:v>1.2999999999999999E-4</c:v>
                </c:pt>
                <c:pt idx="42">
                  <c:v>1.1400000000000001E-4</c:v>
                </c:pt>
                <c:pt idx="43">
                  <c:v>1.15E-4</c:v>
                </c:pt>
                <c:pt idx="44">
                  <c:v>1.21E-4</c:v>
                </c:pt>
                <c:pt idx="45">
                  <c:v>1.22E-4</c:v>
                </c:pt>
                <c:pt idx="46">
                  <c:v>1.18E-4</c:v>
                </c:pt>
                <c:pt idx="47">
                  <c:v>1.56E-4</c:v>
                </c:pt>
                <c:pt idx="48">
                  <c:v>1.02E-4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2.3499999999999999E-4</c:v>
                </c:pt>
                <c:pt idx="55">
                  <c:v>2.24E-4</c:v>
                </c:pt>
                <c:pt idx="56">
                  <c:v>2.34E-4</c:v>
                </c:pt>
                <c:pt idx="57">
                  <c:v>1.7799999999999999E-4</c:v>
                </c:pt>
                <c:pt idx="58">
                  <c:v>2.41E-4</c:v>
                </c:pt>
                <c:pt idx="59">
                  <c:v>2.4399999999999999E-4</c:v>
                </c:pt>
                <c:pt idx="60">
                  <c:v>2.3900000000000001E-4</c:v>
                </c:pt>
                <c:pt idx="61">
                  <c:v>2.5500000000000002E-4</c:v>
                </c:pt>
                <c:pt idx="62">
                  <c:v>1E-4</c:v>
                </c:pt>
                <c:pt idx="63">
                  <c:v>1.22E-4</c:v>
                </c:pt>
                <c:pt idx="64">
                  <c:v>1.3100000000000001E-4</c:v>
                </c:pt>
                <c:pt idx="65">
                  <c:v>1.07E-4</c:v>
                </c:pt>
                <c:pt idx="66">
                  <c:v>2.4000000000000001E-4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6.2000000000000003E-5</c:v>
                </c:pt>
                <c:pt idx="73">
                  <c:v>8.5000000000000006E-5</c:v>
                </c:pt>
                <c:pt idx="74">
                  <c:v>9.2999999999999997E-5</c:v>
                </c:pt>
                <c:pt idx="75">
                  <c:v>7.7000000000000001E-5</c:v>
                </c:pt>
                <c:pt idx="76">
                  <c:v>8.2999999999999998E-5</c:v>
                </c:pt>
                <c:pt idx="77">
                  <c:v>9.1000000000000003E-5</c:v>
                </c:pt>
                <c:pt idx="78">
                  <c:v>1.4100000000000001E-4</c:v>
                </c:pt>
                <c:pt idx="79">
                  <c:v>1.55E-4</c:v>
                </c:pt>
                <c:pt idx="80">
                  <c:v>7.4999999999999993E-5</c:v>
                </c:pt>
                <c:pt idx="81">
                  <c:v>9.7999999999999997E-5</c:v>
                </c:pt>
                <c:pt idx="82">
                  <c:v>8.3999999999999995E-5</c:v>
                </c:pt>
                <c:pt idx="83">
                  <c:v>9.8999999999999994E-5</c:v>
                </c:pt>
                <c:pt idx="84">
                  <c:v>1.4799999999999999E-4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1.7799999999999999E-4</c:v>
                </c:pt>
                <c:pt idx="91">
                  <c:v>1.7100000000000001E-4</c:v>
                </c:pt>
                <c:pt idx="92">
                  <c:v>1.8200000000000001E-4</c:v>
                </c:pt>
                <c:pt idx="93">
                  <c:v>2.24E-4</c:v>
                </c:pt>
                <c:pt idx="94">
                  <c:v>2.5000000000000001E-4</c:v>
                </c:pt>
                <c:pt idx="95">
                  <c:v>2.23E-4</c:v>
                </c:pt>
                <c:pt idx="96">
                  <c:v>1.1E-4</c:v>
                </c:pt>
                <c:pt idx="97">
                  <c:v>1.1400000000000001E-4</c:v>
                </c:pt>
                <c:pt idx="98">
                  <c:v>1.01E-4</c:v>
                </c:pt>
                <c:pt idx="99">
                  <c:v>9.8999999999999994E-5</c:v>
                </c:pt>
                <c:pt idx="100">
                  <c:v>1.07E-4</c:v>
                </c:pt>
                <c:pt idx="101">
                  <c:v>1.7200000000000001E-4</c:v>
                </c:pt>
                <c:pt idx="102">
                  <c:v>1.08E-4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1.27E-4</c:v>
                </c:pt>
                <c:pt idx="109">
                  <c:v>8.5000000000000006E-5</c:v>
                </c:pt>
                <c:pt idx="110">
                  <c:v>1.25E-4</c:v>
                </c:pt>
                <c:pt idx="111">
                  <c:v>1.15E-4</c:v>
                </c:pt>
                <c:pt idx="112">
                  <c:v>1.03E-4</c:v>
                </c:pt>
                <c:pt idx="113">
                  <c:v>1.02E-4</c:v>
                </c:pt>
                <c:pt idx="114">
                  <c:v>1.7200000000000001E-4</c:v>
                </c:pt>
                <c:pt idx="115">
                  <c:v>1.1400000000000001E-4</c:v>
                </c:pt>
                <c:pt idx="116">
                  <c:v>1.9900000000000001E-4</c:v>
                </c:pt>
                <c:pt idx="117">
                  <c:v>2.4000000000000001E-4</c:v>
                </c:pt>
                <c:pt idx="118">
                  <c:v>2.5799999999999998E-4</c:v>
                </c:pt>
                <c:pt idx="119">
                  <c:v>2.61E-4</c:v>
                </c:pt>
                <c:pt idx="120">
                  <c:v>1.54E-4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1.4799999999999999E-4</c:v>
                </c:pt>
                <c:pt idx="127">
                  <c:v>1.7200000000000001E-4</c:v>
                </c:pt>
                <c:pt idx="128">
                  <c:v>1.7000000000000001E-4</c:v>
                </c:pt>
                <c:pt idx="129">
                  <c:v>1.63E-4</c:v>
                </c:pt>
                <c:pt idx="130">
                  <c:v>1.25E-4</c:v>
                </c:pt>
                <c:pt idx="131">
                  <c:v>1.9000000000000001E-4</c:v>
                </c:pt>
                <c:pt idx="132">
                  <c:v>1.3999999999999999E-4</c:v>
                </c:pt>
                <c:pt idx="133">
                  <c:v>1.8100000000000001E-4</c:v>
                </c:pt>
                <c:pt idx="134">
                  <c:v>1.3100000000000001E-4</c:v>
                </c:pt>
                <c:pt idx="135">
                  <c:v>1.4300000000000001E-4</c:v>
                </c:pt>
                <c:pt idx="136">
                  <c:v>1.18E-4</c:v>
                </c:pt>
                <c:pt idx="137">
                  <c:v>1.34E-4</c:v>
                </c:pt>
                <c:pt idx="138">
                  <c:v>1.5100000000000001E-4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7.3999999999999996E-5</c:v>
                </c:pt>
                <c:pt idx="145">
                  <c:v>1.22E-4</c:v>
                </c:pt>
                <c:pt idx="146">
                  <c:v>1.2E-4</c:v>
                </c:pt>
                <c:pt idx="147">
                  <c:v>1.0399999999999999E-4</c:v>
                </c:pt>
                <c:pt idx="148">
                  <c:v>1.03E-4</c:v>
                </c:pt>
                <c:pt idx="149">
                  <c:v>1.3300000000000001E-4</c:v>
                </c:pt>
                <c:pt idx="150">
                  <c:v>1.1400000000000001E-4</c:v>
                </c:pt>
                <c:pt idx="151">
                  <c:v>1.08E-4</c:v>
                </c:pt>
                <c:pt idx="152">
                  <c:v>1.2E-4</c:v>
                </c:pt>
                <c:pt idx="153">
                  <c:v>1.1900000000000001E-4</c:v>
                </c:pt>
                <c:pt idx="154">
                  <c:v>1.4999999999999999E-4</c:v>
                </c:pt>
                <c:pt idx="155">
                  <c:v>2.5999999999999998E-4</c:v>
                </c:pt>
                <c:pt idx="156">
                  <c:v>2.23E-4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7.8999999999999996E-5</c:v>
                </c:pt>
                <c:pt idx="163">
                  <c:v>8.7000000000000001E-5</c:v>
                </c:pt>
                <c:pt idx="164">
                  <c:v>1.01E-4</c:v>
                </c:pt>
                <c:pt idx="165">
                  <c:v>8.7000000000000001E-5</c:v>
                </c:pt>
                <c:pt idx="166">
                  <c:v>9.1000000000000003E-5</c:v>
                </c:pt>
                <c:pt idx="167">
                  <c:v>9.2999999999999997E-5</c:v>
                </c:pt>
                <c:pt idx="168">
                  <c:v>1.0399999999999999E-4</c:v>
                </c:pt>
                <c:pt idx="169">
                  <c:v>9.7999999999999997E-5</c:v>
                </c:pt>
                <c:pt idx="170">
                  <c:v>1.4200000000000001E-4</c:v>
                </c:pt>
                <c:pt idx="171">
                  <c:v>1.7000000000000001E-4</c:v>
                </c:pt>
                <c:pt idx="172">
                  <c:v>1.5100000000000001E-4</c:v>
                </c:pt>
                <c:pt idx="173">
                  <c:v>1.47E-4</c:v>
                </c:pt>
                <c:pt idx="174">
                  <c:v>1.7200000000000001E-4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9.6000000000000002E-5</c:v>
                </c:pt>
                <c:pt idx="181">
                  <c:v>8.3999999999999995E-5</c:v>
                </c:pt>
                <c:pt idx="182">
                  <c:v>9.7E-5</c:v>
                </c:pt>
                <c:pt idx="183">
                  <c:v>9.6000000000000002E-5</c:v>
                </c:pt>
                <c:pt idx="184">
                  <c:v>1.03E-4</c:v>
                </c:pt>
                <c:pt idx="185">
                  <c:v>1.01E-4</c:v>
                </c:pt>
                <c:pt idx="186">
                  <c:v>8.7999999999999998E-5</c:v>
                </c:pt>
                <c:pt idx="187">
                  <c:v>1.15E-4</c:v>
                </c:pt>
                <c:pt idx="188">
                  <c:v>9.2999999999999997E-5</c:v>
                </c:pt>
                <c:pt idx="189">
                  <c:v>1.07E-4</c:v>
                </c:pt>
                <c:pt idx="190">
                  <c:v>1.18E-4</c:v>
                </c:pt>
                <c:pt idx="191">
                  <c:v>9.6000000000000002E-5</c:v>
                </c:pt>
                <c:pt idx="192">
                  <c:v>1.3300000000000001E-4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1.7899999999999999E-4</c:v>
                </c:pt>
                <c:pt idx="199">
                  <c:v>1.13E-4</c:v>
                </c:pt>
                <c:pt idx="200">
                  <c:v>1.05E-4</c:v>
                </c:pt>
                <c:pt idx="201">
                  <c:v>1.17E-4</c:v>
                </c:pt>
                <c:pt idx="202">
                  <c:v>1.47E-4</c:v>
                </c:pt>
                <c:pt idx="203">
                  <c:v>1.4999999999999999E-4</c:v>
                </c:pt>
                <c:pt idx="204">
                  <c:v>1.9000000000000001E-4</c:v>
                </c:pt>
                <c:pt idx="205">
                  <c:v>1.03E-4</c:v>
                </c:pt>
                <c:pt idx="206">
                  <c:v>1.27E-4</c:v>
                </c:pt>
                <c:pt idx="207">
                  <c:v>1.4899999999999999E-4</c:v>
                </c:pt>
                <c:pt idx="208">
                  <c:v>1.44E-4</c:v>
                </c:pt>
                <c:pt idx="209">
                  <c:v>1.55E-4</c:v>
                </c:pt>
                <c:pt idx="210">
                  <c:v>1.13E-4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1.07E-4</c:v>
                </c:pt>
                <c:pt idx="217">
                  <c:v>1.12E-4</c:v>
                </c:pt>
                <c:pt idx="218">
                  <c:v>1.84E-4</c:v>
                </c:pt>
                <c:pt idx="219">
                  <c:v>7.8999999999999996E-5</c:v>
                </c:pt>
                <c:pt idx="220">
                  <c:v>1.2E-4</c:v>
                </c:pt>
                <c:pt idx="221">
                  <c:v>7.8999999999999996E-5</c:v>
                </c:pt>
                <c:pt idx="222">
                  <c:v>1.17E-4</c:v>
                </c:pt>
                <c:pt idx="223">
                  <c:v>9.3999999999999994E-5</c:v>
                </c:pt>
                <c:pt idx="224">
                  <c:v>9.7999999999999997E-5</c:v>
                </c:pt>
                <c:pt idx="225">
                  <c:v>1E-4</c:v>
                </c:pt>
                <c:pt idx="226">
                  <c:v>1.13E-4</c:v>
                </c:pt>
                <c:pt idx="227">
                  <c:v>1.34E-4</c:v>
                </c:pt>
                <c:pt idx="228">
                  <c:v>1.7000000000000001E-4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1.35E-4</c:v>
                </c:pt>
                <c:pt idx="235">
                  <c:v>1.4100000000000001E-4</c:v>
                </c:pt>
                <c:pt idx="236">
                  <c:v>1.3100000000000001E-4</c:v>
                </c:pt>
                <c:pt idx="237">
                  <c:v>1.5200000000000001E-4</c:v>
                </c:pt>
                <c:pt idx="238">
                  <c:v>1.07E-4</c:v>
                </c:pt>
                <c:pt idx="239">
                  <c:v>1.18E-4</c:v>
                </c:pt>
                <c:pt idx="240">
                  <c:v>1.34E-4</c:v>
                </c:pt>
                <c:pt idx="241">
                  <c:v>1.21E-4</c:v>
                </c:pt>
                <c:pt idx="242">
                  <c:v>1.3200000000000001E-4</c:v>
                </c:pt>
                <c:pt idx="243">
                  <c:v>1.21E-4</c:v>
                </c:pt>
                <c:pt idx="244">
                  <c:v>1.1E-4</c:v>
                </c:pt>
                <c:pt idx="245">
                  <c:v>1.65E-4</c:v>
                </c:pt>
                <c:pt idx="246">
                  <c:v>1.3200000000000001E-4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1.35E-4</c:v>
                </c:pt>
                <c:pt idx="253">
                  <c:v>1.0399999999999999E-4</c:v>
                </c:pt>
                <c:pt idx="254">
                  <c:v>1.4799999999999999E-4</c:v>
                </c:pt>
                <c:pt idx="255">
                  <c:v>1.63E-4</c:v>
                </c:pt>
                <c:pt idx="256">
                  <c:v>9.8999999999999994E-5</c:v>
                </c:pt>
                <c:pt idx="257">
                  <c:v>1.8699999999999999E-4</c:v>
                </c:pt>
                <c:pt idx="258">
                  <c:v>1.0900000000000001E-4</c:v>
                </c:pt>
                <c:pt idx="259">
                  <c:v>9.7999999999999997E-5</c:v>
                </c:pt>
                <c:pt idx="260">
                  <c:v>1.6100000000000001E-4</c:v>
                </c:pt>
                <c:pt idx="261">
                  <c:v>1.36E-4</c:v>
                </c:pt>
                <c:pt idx="262">
                  <c:v>1.03E-4</c:v>
                </c:pt>
                <c:pt idx="263">
                  <c:v>1.0900000000000001E-4</c:v>
                </c:pt>
                <c:pt idx="264">
                  <c:v>1.2899999999999999E-4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1.01E-4</c:v>
                </c:pt>
                <c:pt idx="271">
                  <c:v>8.8999999999999995E-5</c:v>
                </c:pt>
                <c:pt idx="272">
                  <c:v>1.0399999999999999E-4</c:v>
                </c:pt>
                <c:pt idx="273">
                  <c:v>1.0900000000000001E-4</c:v>
                </c:pt>
                <c:pt idx="274">
                  <c:v>8.6000000000000003E-5</c:v>
                </c:pt>
                <c:pt idx="275">
                  <c:v>1.1400000000000001E-4</c:v>
                </c:pt>
                <c:pt idx="276">
                  <c:v>1E-4</c:v>
                </c:pt>
                <c:pt idx="277">
                  <c:v>1.8000000000000001E-4</c:v>
                </c:pt>
                <c:pt idx="278">
                  <c:v>1.3200000000000001E-4</c:v>
                </c:pt>
                <c:pt idx="279">
                  <c:v>1.15E-4</c:v>
                </c:pt>
                <c:pt idx="280">
                  <c:v>1.4200000000000001E-4</c:v>
                </c:pt>
                <c:pt idx="281">
                  <c:v>1.16E-4</c:v>
                </c:pt>
                <c:pt idx="282">
                  <c:v>1.54E-4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9.3999999999999994E-5</c:v>
                </c:pt>
                <c:pt idx="289">
                  <c:v>2.0699999999999999E-4</c:v>
                </c:pt>
                <c:pt idx="290">
                  <c:v>1.83E-4</c:v>
                </c:pt>
                <c:pt idx="291">
                  <c:v>1.83E-4</c:v>
                </c:pt>
                <c:pt idx="292">
                  <c:v>1.84E-4</c:v>
                </c:pt>
                <c:pt idx="293">
                  <c:v>1.4300000000000001E-4</c:v>
                </c:pt>
                <c:pt idx="294">
                  <c:v>2.2499999999999999E-4</c:v>
                </c:pt>
                <c:pt idx="295">
                  <c:v>1.66E-4</c:v>
                </c:pt>
                <c:pt idx="296">
                  <c:v>9.7999999999999997E-5</c:v>
                </c:pt>
                <c:pt idx="297">
                  <c:v>1.1900000000000001E-4</c:v>
                </c:pt>
                <c:pt idx="298">
                  <c:v>9.0000000000000006E-5</c:v>
                </c:pt>
                <c:pt idx="299">
                  <c:v>1.66E-4</c:v>
                </c:pt>
                <c:pt idx="300">
                  <c:v>1.01E-4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1.56E-4</c:v>
                </c:pt>
                <c:pt idx="307">
                  <c:v>1.25E-4</c:v>
                </c:pt>
                <c:pt idx="308">
                  <c:v>1.6899999999999999E-4</c:v>
                </c:pt>
                <c:pt idx="309">
                  <c:v>1.34E-4</c:v>
                </c:pt>
                <c:pt idx="310">
                  <c:v>1.7699999999999999E-4</c:v>
                </c:pt>
                <c:pt idx="311">
                  <c:v>1.2799999999999999E-4</c:v>
                </c:pt>
                <c:pt idx="312">
                  <c:v>1.34E-4</c:v>
                </c:pt>
                <c:pt idx="313">
                  <c:v>1.4999999999999999E-4</c:v>
                </c:pt>
                <c:pt idx="314">
                  <c:v>1.26E-4</c:v>
                </c:pt>
                <c:pt idx="315">
                  <c:v>1.21E-4</c:v>
                </c:pt>
                <c:pt idx="316">
                  <c:v>1.4200000000000001E-4</c:v>
                </c:pt>
                <c:pt idx="317">
                  <c:v>1.6799999999999999E-4</c:v>
                </c:pt>
                <c:pt idx="318">
                  <c:v>1.6100000000000001E-4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1.22E-4</c:v>
                </c:pt>
                <c:pt idx="325">
                  <c:v>1.3200000000000001E-4</c:v>
                </c:pt>
                <c:pt idx="326">
                  <c:v>1.15E-4</c:v>
                </c:pt>
                <c:pt idx="327">
                  <c:v>1.1E-4</c:v>
                </c:pt>
                <c:pt idx="328">
                  <c:v>1.76E-4</c:v>
                </c:pt>
                <c:pt idx="329">
                  <c:v>9.6000000000000002E-5</c:v>
                </c:pt>
                <c:pt idx="330">
                  <c:v>1.8599999999999999E-4</c:v>
                </c:pt>
                <c:pt idx="331">
                  <c:v>1.9799999999999999E-4</c:v>
                </c:pt>
                <c:pt idx="332">
                  <c:v>1.6200000000000001E-4</c:v>
                </c:pt>
                <c:pt idx="333">
                  <c:v>1.84E-4</c:v>
                </c:pt>
                <c:pt idx="334">
                  <c:v>1.6899999999999999E-4</c:v>
                </c:pt>
                <c:pt idx="335">
                  <c:v>1.7699999999999999E-4</c:v>
                </c:pt>
                <c:pt idx="336">
                  <c:v>2.03E-4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1.06E-4</c:v>
                </c:pt>
                <c:pt idx="343">
                  <c:v>1.03E-4</c:v>
                </c:pt>
                <c:pt idx="344">
                  <c:v>1.5899999999999999E-4</c:v>
                </c:pt>
                <c:pt idx="345">
                  <c:v>1.1400000000000001E-4</c:v>
                </c:pt>
                <c:pt idx="346">
                  <c:v>9.2999999999999997E-5</c:v>
                </c:pt>
                <c:pt idx="347">
                  <c:v>9.7E-5</c:v>
                </c:pt>
                <c:pt idx="348">
                  <c:v>1.02E-4</c:v>
                </c:pt>
                <c:pt idx="349">
                  <c:v>1.05E-4</c:v>
                </c:pt>
                <c:pt idx="350">
                  <c:v>1.06E-4</c:v>
                </c:pt>
                <c:pt idx="351">
                  <c:v>1.13E-4</c:v>
                </c:pt>
                <c:pt idx="352">
                  <c:v>1.0900000000000001E-4</c:v>
                </c:pt>
                <c:pt idx="353">
                  <c:v>1.26E-4</c:v>
                </c:pt>
                <c:pt idx="354">
                  <c:v>1.3999999999999999E-4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1.18E-4</c:v>
                </c:pt>
                <c:pt idx="361">
                  <c:v>1.25E-4</c:v>
                </c:pt>
                <c:pt idx="362">
                  <c:v>1.35E-4</c:v>
                </c:pt>
                <c:pt idx="363">
                  <c:v>1.3999999999999999E-4</c:v>
                </c:pt>
                <c:pt idx="364">
                  <c:v>1.3999999999999999E-4</c:v>
                </c:pt>
                <c:pt idx="365">
                  <c:v>1.37E-4</c:v>
                </c:pt>
                <c:pt idx="366">
                  <c:v>1.5899999999999999E-4</c:v>
                </c:pt>
                <c:pt idx="367">
                  <c:v>1.6100000000000001E-4</c:v>
                </c:pt>
                <c:pt idx="368">
                  <c:v>1.74E-4</c:v>
                </c:pt>
                <c:pt idx="369">
                  <c:v>1.74E-4</c:v>
                </c:pt>
                <c:pt idx="370">
                  <c:v>1.4899999999999999E-4</c:v>
                </c:pt>
                <c:pt idx="371">
                  <c:v>1.5799999999999999E-4</c:v>
                </c:pt>
                <c:pt idx="372">
                  <c:v>1.13E-4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A6-4DA0-98D1-D1139ACE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520448"/>
        <c:axId val="1129504224"/>
      </c:lineChart>
      <c:catAx>
        <c:axId val="112948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481760"/>
        <c:crosses val="autoZero"/>
        <c:auto val="1"/>
        <c:lblAlgn val="ctr"/>
        <c:lblOffset val="100"/>
        <c:noMultiLvlLbl val="0"/>
      </c:catAx>
      <c:valAx>
        <c:axId val="112948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488832"/>
        <c:crosses val="autoZero"/>
        <c:crossBetween val="between"/>
      </c:valAx>
      <c:valAx>
        <c:axId val="11295042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520448"/>
        <c:crosses val="max"/>
        <c:crossBetween val="between"/>
      </c:valAx>
      <c:catAx>
        <c:axId val="1129520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9504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Calcite Y Normal (0 is not built)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Inner Dia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'Calcite 5_4 optimization'!$F$5:$NS$5</c:f>
              <c:numCache>
                <c:formatCode>General</c:formatCode>
                <c:ptCount val="378"/>
                <c:pt idx="0">
                  <c:v>35.5</c:v>
                </c:pt>
                <c:pt idx="1">
                  <c:v>36</c:v>
                </c:pt>
                <c:pt idx="2">
                  <c:v>36.5</c:v>
                </c:pt>
                <c:pt idx="3">
                  <c:v>37</c:v>
                </c:pt>
                <c:pt idx="4">
                  <c:v>37.5</c:v>
                </c:pt>
                <c:pt idx="5">
                  <c:v>38</c:v>
                </c:pt>
                <c:pt idx="6">
                  <c:v>38.5</c:v>
                </c:pt>
                <c:pt idx="7">
                  <c:v>39</c:v>
                </c:pt>
                <c:pt idx="8">
                  <c:v>39.5</c:v>
                </c:pt>
                <c:pt idx="9">
                  <c:v>40</c:v>
                </c:pt>
                <c:pt idx="10">
                  <c:v>40.5</c:v>
                </c:pt>
                <c:pt idx="11">
                  <c:v>41</c:v>
                </c:pt>
                <c:pt idx="12">
                  <c:v>41.5</c:v>
                </c:pt>
                <c:pt idx="13">
                  <c:v>42</c:v>
                </c:pt>
                <c:pt idx="14">
                  <c:v>42.5</c:v>
                </c:pt>
                <c:pt idx="15">
                  <c:v>43</c:v>
                </c:pt>
                <c:pt idx="16">
                  <c:v>43.5</c:v>
                </c:pt>
                <c:pt idx="17">
                  <c:v>44</c:v>
                </c:pt>
                <c:pt idx="18">
                  <c:v>35.5</c:v>
                </c:pt>
                <c:pt idx="19">
                  <c:v>36</c:v>
                </c:pt>
                <c:pt idx="20">
                  <c:v>36.5</c:v>
                </c:pt>
                <c:pt idx="21">
                  <c:v>37</c:v>
                </c:pt>
                <c:pt idx="22">
                  <c:v>37.5</c:v>
                </c:pt>
                <c:pt idx="23">
                  <c:v>38</c:v>
                </c:pt>
                <c:pt idx="24">
                  <c:v>38.5</c:v>
                </c:pt>
                <c:pt idx="25">
                  <c:v>39</c:v>
                </c:pt>
                <c:pt idx="26">
                  <c:v>39.5</c:v>
                </c:pt>
                <c:pt idx="27">
                  <c:v>40</c:v>
                </c:pt>
                <c:pt idx="28">
                  <c:v>40.5</c:v>
                </c:pt>
                <c:pt idx="29">
                  <c:v>41</c:v>
                </c:pt>
                <c:pt idx="30">
                  <c:v>41.5</c:v>
                </c:pt>
                <c:pt idx="31">
                  <c:v>42</c:v>
                </c:pt>
                <c:pt idx="32">
                  <c:v>42.5</c:v>
                </c:pt>
                <c:pt idx="33">
                  <c:v>43</c:v>
                </c:pt>
                <c:pt idx="34">
                  <c:v>43.5</c:v>
                </c:pt>
                <c:pt idx="35">
                  <c:v>44</c:v>
                </c:pt>
                <c:pt idx="36">
                  <c:v>35.5</c:v>
                </c:pt>
                <c:pt idx="37">
                  <c:v>36</c:v>
                </c:pt>
                <c:pt idx="38">
                  <c:v>36.5</c:v>
                </c:pt>
                <c:pt idx="39">
                  <c:v>37</c:v>
                </c:pt>
                <c:pt idx="40">
                  <c:v>37.5</c:v>
                </c:pt>
                <c:pt idx="41">
                  <c:v>38</c:v>
                </c:pt>
                <c:pt idx="42">
                  <c:v>38.5</c:v>
                </c:pt>
                <c:pt idx="43">
                  <c:v>39</c:v>
                </c:pt>
                <c:pt idx="44">
                  <c:v>39.5</c:v>
                </c:pt>
                <c:pt idx="45">
                  <c:v>40</c:v>
                </c:pt>
                <c:pt idx="46">
                  <c:v>40.5</c:v>
                </c:pt>
                <c:pt idx="47">
                  <c:v>41</c:v>
                </c:pt>
                <c:pt idx="48">
                  <c:v>41.5</c:v>
                </c:pt>
                <c:pt idx="49">
                  <c:v>42</c:v>
                </c:pt>
                <c:pt idx="50">
                  <c:v>42.5</c:v>
                </c:pt>
                <c:pt idx="51">
                  <c:v>43</c:v>
                </c:pt>
                <c:pt idx="52">
                  <c:v>43.5</c:v>
                </c:pt>
                <c:pt idx="53">
                  <c:v>44</c:v>
                </c:pt>
                <c:pt idx="54">
                  <c:v>35.5</c:v>
                </c:pt>
                <c:pt idx="55">
                  <c:v>36</c:v>
                </c:pt>
                <c:pt idx="56">
                  <c:v>36.5</c:v>
                </c:pt>
                <c:pt idx="57">
                  <c:v>37</c:v>
                </c:pt>
                <c:pt idx="58">
                  <c:v>37.5</c:v>
                </c:pt>
                <c:pt idx="59">
                  <c:v>38</c:v>
                </c:pt>
                <c:pt idx="60">
                  <c:v>38.5</c:v>
                </c:pt>
                <c:pt idx="61">
                  <c:v>39</c:v>
                </c:pt>
                <c:pt idx="62">
                  <c:v>39.5</c:v>
                </c:pt>
                <c:pt idx="63">
                  <c:v>40</c:v>
                </c:pt>
                <c:pt idx="64">
                  <c:v>40.5</c:v>
                </c:pt>
                <c:pt idx="65">
                  <c:v>41</c:v>
                </c:pt>
                <c:pt idx="66">
                  <c:v>41.5</c:v>
                </c:pt>
                <c:pt idx="67">
                  <c:v>42</c:v>
                </c:pt>
                <c:pt idx="68">
                  <c:v>42.5</c:v>
                </c:pt>
                <c:pt idx="69">
                  <c:v>43</c:v>
                </c:pt>
                <c:pt idx="70">
                  <c:v>43.5</c:v>
                </c:pt>
                <c:pt idx="71">
                  <c:v>44</c:v>
                </c:pt>
                <c:pt idx="72">
                  <c:v>35.5</c:v>
                </c:pt>
                <c:pt idx="73">
                  <c:v>36</c:v>
                </c:pt>
                <c:pt idx="74">
                  <c:v>36.5</c:v>
                </c:pt>
                <c:pt idx="75">
                  <c:v>37</c:v>
                </c:pt>
                <c:pt idx="76">
                  <c:v>37.5</c:v>
                </c:pt>
                <c:pt idx="77">
                  <c:v>38</c:v>
                </c:pt>
                <c:pt idx="78">
                  <c:v>38.5</c:v>
                </c:pt>
                <c:pt idx="79">
                  <c:v>39</c:v>
                </c:pt>
                <c:pt idx="80">
                  <c:v>39.5</c:v>
                </c:pt>
                <c:pt idx="81">
                  <c:v>40</c:v>
                </c:pt>
                <c:pt idx="82">
                  <c:v>40.5</c:v>
                </c:pt>
                <c:pt idx="83">
                  <c:v>41</c:v>
                </c:pt>
                <c:pt idx="84">
                  <c:v>41.5</c:v>
                </c:pt>
                <c:pt idx="85">
                  <c:v>42</c:v>
                </c:pt>
                <c:pt idx="86">
                  <c:v>42.5</c:v>
                </c:pt>
                <c:pt idx="87">
                  <c:v>43</c:v>
                </c:pt>
                <c:pt idx="88">
                  <c:v>43.5</c:v>
                </c:pt>
                <c:pt idx="89">
                  <c:v>44</c:v>
                </c:pt>
                <c:pt idx="90">
                  <c:v>35.5</c:v>
                </c:pt>
                <c:pt idx="91">
                  <c:v>36</c:v>
                </c:pt>
                <c:pt idx="92">
                  <c:v>36.5</c:v>
                </c:pt>
                <c:pt idx="93">
                  <c:v>37</c:v>
                </c:pt>
                <c:pt idx="94">
                  <c:v>37.5</c:v>
                </c:pt>
                <c:pt idx="95">
                  <c:v>38</c:v>
                </c:pt>
                <c:pt idx="96">
                  <c:v>38.5</c:v>
                </c:pt>
                <c:pt idx="97">
                  <c:v>39</c:v>
                </c:pt>
                <c:pt idx="98">
                  <c:v>39.5</c:v>
                </c:pt>
                <c:pt idx="99">
                  <c:v>40</c:v>
                </c:pt>
                <c:pt idx="100">
                  <c:v>40.5</c:v>
                </c:pt>
                <c:pt idx="101">
                  <c:v>41</c:v>
                </c:pt>
                <c:pt idx="102">
                  <c:v>41.5</c:v>
                </c:pt>
                <c:pt idx="103">
                  <c:v>42</c:v>
                </c:pt>
                <c:pt idx="104">
                  <c:v>42.5</c:v>
                </c:pt>
                <c:pt idx="105">
                  <c:v>43</c:v>
                </c:pt>
                <c:pt idx="106">
                  <c:v>43.5</c:v>
                </c:pt>
                <c:pt idx="107">
                  <c:v>44</c:v>
                </c:pt>
                <c:pt idx="108">
                  <c:v>35.5</c:v>
                </c:pt>
                <c:pt idx="109">
                  <c:v>36</c:v>
                </c:pt>
                <c:pt idx="110">
                  <c:v>36.5</c:v>
                </c:pt>
                <c:pt idx="111">
                  <c:v>37</c:v>
                </c:pt>
                <c:pt idx="112">
                  <c:v>37.5</c:v>
                </c:pt>
                <c:pt idx="113">
                  <c:v>38</c:v>
                </c:pt>
                <c:pt idx="114">
                  <c:v>38.5</c:v>
                </c:pt>
                <c:pt idx="115">
                  <c:v>39</c:v>
                </c:pt>
                <c:pt idx="116">
                  <c:v>39.5</c:v>
                </c:pt>
                <c:pt idx="117">
                  <c:v>40</c:v>
                </c:pt>
                <c:pt idx="118">
                  <c:v>40.5</c:v>
                </c:pt>
                <c:pt idx="119">
                  <c:v>41</c:v>
                </c:pt>
                <c:pt idx="120">
                  <c:v>41.5</c:v>
                </c:pt>
                <c:pt idx="121">
                  <c:v>42</c:v>
                </c:pt>
                <c:pt idx="122">
                  <c:v>42.5</c:v>
                </c:pt>
                <c:pt idx="123">
                  <c:v>43</c:v>
                </c:pt>
                <c:pt idx="124">
                  <c:v>43.5</c:v>
                </c:pt>
                <c:pt idx="125">
                  <c:v>44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35.5</c:v>
                </c:pt>
                <c:pt idx="145">
                  <c:v>36</c:v>
                </c:pt>
                <c:pt idx="146">
                  <c:v>36.5</c:v>
                </c:pt>
                <c:pt idx="147">
                  <c:v>37</c:v>
                </c:pt>
                <c:pt idx="148">
                  <c:v>37.5</c:v>
                </c:pt>
                <c:pt idx="149">
                  <c:v>38</c:v>
                </c:pt>
                <c:pt idx="150">
                  <c:v>38.5</c:v>
                </c:pt>
                <c:pt idx="151">
                  <c:v>39</c:v>
                </c:pt>
                <c:pt idx="152">
                  <c:v>39.5</c:v>
                </c:pt>
                <c:pt idx="153">
                  <c:v>40</c:v>
                </c:pt>
                <c:pt idx="154">
                  <c:v>40.5</c:v>
                </c:pt>
                <c:pt idx="155">
                  <c:v>41</c:v>
                </c:pt>
                <c:pt idx="156">
                  <c:v>41.5</c:v>
                </c:pt>
                <c:pt idx="157">
                  <c:v>42</c:v>
                </c:pt>
                <c:pt idx="158">
                  <c:v>42.5</c:v>
                </c:pt>
                <c:pt idx="159">
                  <c:v>43</c:v>
                </c:pt>
                <c:pt idx="160">
                  <c:v>43.5</c:v>
                </c:pt>
                <c:pt idx="161">
                  <c:v>44</c:v>
                </c:pt>
                <c:pt idx="162">
                  <c:v>35.5</c:v>
                </c:pt>
                <c:pt idx="163">
                  <c:v>36</c:v>
                </c:pt>
                <c:pt idx="164">
                  <c:v>36.5</c:v>
                </c:pt>
                <c:pt idx="165">
                  <c:v>37</c:v>
                </c:pt>
                <c:pt idx="166">
                  <c:v>37.5</c:v>
                </c:pt>
                <c:pt idx="167">
                  <c:v>38</c:v>
                </c:pt>
                <c:pt idx="168">
                  <c:v>38.5</c:v>
                </c:pt>
                <c:pt idx="169">
                  <c:v>39</c:v>
                </c:pt>
                <c:pt idx="170">
                  <c:v>39.5</c:v>
                </c:pt>
                <c:pt idx="171">
                  <c:v>40</c:v>
                </c:pt>
                <c:pt idx="172">
                  <c:v>40.5</c:v>
                </c:pt>
                <c:pt idx="173">
                  <c:v>41</c:v>
                </c:pt>
                <c:pt idx="174">
                  <c:v>41.5</c:v>
                </c:pt>
                <c:pt idx="175">
                  <c:v>42</c:v>
                </c:pt>
                <c:pt idx="176">
                  <c:v>42.5</c:v>
                </c:pt>
                <c:pt idx="177">
                  <c:v>43</c:v>
                </c:pt>
                <c:pt idx="178">
                  <c:v>43.5</c:v>
                </c:pt>
                <c:pt idx="179">
                  <c:v>44</c:v>
                </c:pt>
                <c:pt idx="180">
                  <c:v>35.5</c:v>
                </c:pt>
                <c:pt idx="181">
                  <c:v>36</c:v>
                </c:pt>
                <c:pt idx="182">
                  <c:v>36.5</c:v>
                </c:pt>
                <c:pt idx="183">
                  <c:v>37</c:v>
                </c:pt>
                <c:pt idx="184">
                  <c:v>37.5</c:v>
                </c:pt>
                <c:pt idx="185">
                  <c:v>38</c:v>
                </c:pt>
                <c:pt idx="186">
                  <c:v>38.5</c:v>
                </c:pt>
                <c:pt idx="187">
                  <c:v>39</c:v>
                </c:pt>
                <c:pt idx="188">
                  <c:v>39.5</c:v>
                </c:pt>
                <c:pt idx="189">
                  <c:v>40</c:v>
                </c:pt>
                <c:pt idx="190">
                  <c:v>40.5</c:v>
                </c:pt>
                <c:pt idx="191">
                  <c:v>41</c:v>
                </c:pt>
                <c:pt idx="192">
                  <c:v>41.5</c:v>
                </c:pt>
                <c:pt idx="193">
                  <c:v>42</c:v>
                </c:pt>
                <c:pt idx="194">
                  <c:v>42.5</c:v>
                </c:pt>
                <c:pt idx="195">
                  <c:v>43</c:v>
                </c:pt>
                <c:pt idx="196">
                  <c:v>43.5</c:v>
                </c:pt>
                <c:pt idx="197">
                  <c:v>44</c:v>
                </c:pt>
                <c:pt idx="198">
                  <c:v>35.5</c:v>
                </c:pt>
                <c:pt idx="199">
                  <c:v>36</c:v>
                </c:pt>
                <c:pt idx="200">
                  <c:v>36.5</c:v>
                </c:pt>
                <c:pt idx="201">
                  <c:v>37</c:v>
                </c:pt>
                <c:pt idx="202">
                  <c:v>37.5</c:v>
                </c:pt>
                <c:pt idx="203">
                  <c:v>38</c:v>
                </c:pt>
                <c:pt idx="204">
                  <c:v>38.5</c:v>
                </c:pt>
                <c:pt idx="205">
                  <c:v>39</c:v>
                </c:pt>
                <c:pt idx="206">
                  <c:v>39.5</c:v>
                </c:pt>
                <c:pt idx="207">
                  <c:v>40</c:v>
                </c:pt>
                <c:pt idx="208">
                  <c:v>40.5</c:v>
                </c:pt>
                <c:pt idx="209">
                  <c:v>41</c:v>
                </c:pt>
                <c:pt idx="210">
                  <c:v>41.5</c:v>
                </c:pt>
                <c:pt idx="211">
                  <c:v>42</c:v>
                </c:pt>
                <c:pt idx="212">
                  <c:v>42.5</c:v>
                </c:pt>
                <c:pt idx="213">
                  <c:v>43</c:v>
                </c:pt>
                <c:pt idx="214">
                  <c:v>43.5</c:v>
                </c:pt>
                <c:pt idx="215">
                  <c:v>44</c:v>
                </c:pt>
                <c:pt idx="216">
                  <c:v>35.5</c:v>
                </c:pt>
                <c:pt idx="217">
                  <c:v>36</c:v>
                </c:pt>
                <c:pt idx="218">
                  <c:v>36.5</c:v>
                </c:pt>
                <c:pt idx="219">
                  <c:v>37</c:v>
                </c:pt>
                <c:pt idx="220">
                  <c:v>37.5</c:v>
                </c:pt>
                <c:pt idx="221">
                  <c:v>38</c:v>
                </c:pt>
                <c:pt idx="222">
                  <c:v>38.5</c:v>
                </c:pt>
                <c:pt idx="223">
                  <c:v>39</c:v>
                </c:pt>
                <c:pt idx="224">
                  <c:v>39.5</c:v>
                </c:pt>
                <c:pt idx="225">
                  <c:v>40</c:v>
                </c:pt>
                <c:pt idx="226">
                  <c:v>40.5</c:v>
                </c:pt>
                <c:pt idx="227">
                  <c:v>41</c:v>
                </c:pt>
                <c:pt idx="228">
                  <c:v>41.5</c:v>
                </c:pt>
                <c:pt idx="229">
                  <c:v>42</c:v>
                </c:pt>
                <c:pt idx="230">
                  <c:v>42.5</c:v>
                </c:pt>
                <c:pt idx="231">
                  <c:v>43</c:v>
                </c:pt>
                <c:pt idx="232">
                  <c:v>43.5</c:v>
                </c:pt>
                <c:pt idx="233">
                  <c:v>44</c:v>
                </c:pt>
                <c:pt idx="234">
                  <c:v>35.5</c:v>
                </c:pt>
                <c:pt idx="235">
                  <c:v>36</c:v>
                </c:pt>
                <c:pt idx="236">
                  <c:v>36.5</c:v>
                </c:pt>
                <c:pt idx="237">
                  <c:v>37</c:v>
                </c:pt>
                <c:pt idx="238">
                  <c:v>37.5</c:v>
                </c:pt>
                <c:pt idx="239">
                  <c:v>38</c:v>
                </c:pt>
                <c:pt idx="240">
                  <c:v>38.5</c:v>
                </c:pt>
                <c:pt idx="241">
                  <c:v>39</c:v>
                </c:pt>
                <c:pt idx="242">
                  <c:v>39.5</c:v>
                </c:pt>
                <c:pt idx="243">
                  <c:v>40</c:v>
                </c:pt>
                <c:pt idx="244">
                  <c:v>40.5</c:v>
                </c:pt>
                <c:pt idx="245">
                  <c:v>41</c:v>
                </c:pt>
                <c:pt idx="246">
                  <c:v>41.5</c:v>
                </c:pt>
                <c:pt idx="247">
                  <c:v>42</c:v>
                </c:pt>
                <c:pt idx="248">
                  <c:v>42.5</c:v>
                </c:pt>
                <c:pt idx="249">
                  <c:v>43</c:v>
                </c:pt>
                <c:pt idx="250">
                  <c:v>43.5</c:v>
                </c:pt>
                <c:pt idx="251">
                  <c:v>44</c:v>
                </c:pt>
                <c:pt idx="252">
                  <c:v>35.5</c:v>
                </c:pt>
                <c:pt idx="253">
                  <c:v>36</c:v>
                </c:pt>
                <c:pt idx="254">
                  <c:v>36.5</c:v>
                </c:pt>
                <c:pt idx="255">
                  <c:v>37</c:v>
                </c:pt>
                <c:pt idx="256">
                  <c:v>37.5</c:v>
                </c:pt>
                <c:pt idx="257">
                  <c:v>38</c:v>
                </c:pt>
                <c:pt idx="258">
                  <c:v>38.5</c:v>
                </c:pt>
                <c:pt idx="259">
                  <c:v>39</c:v>
                </c:pt>
                <c:pt idx="260">
                  <c:v>39.5</c:v>
                </c:pt>
                <c:pt idx="261">
                  <c:v>40</c:v>
                </c:pt>
                <c:pt idx="262">
                  <c:v>40.5</c:v>
                </c:pt>
                <c:pt idx="263">
                  <c:v>41</c:v>
                </c:pt>
                <c:pt idx="264">
                  <c:v>41.5</c:v>
                </c:pt>
                <c:pt idx="265">
                  <c:v>42</c:v>
                </c:pt>
                <c:pt idx="266">
                  <c:v>42.5</c:v>
                </c:pt>
                <c:pt idx="267">
                  <c:v>43</c:v>
                </c:pt>
                <c:pt idx="268">
                  <c:v>43.5</c:v>
                </c:pt>
                <c:pt idx="269">
                  <c:v>44</c:v>
                </c:pt>
                <c:pt idx="270">
                  <c:v>35.5</c:v>
                </c:pt>
                <c:pt idx="271">
                  <c:v>36</c:v>
                </c:pt>
                <c:pt idx="272">
                  <c:v>36.5</c:v>
                </c:pt>
                <c:pt idx="273">
                  <c:v>37</c:v>
                </c:pt>
                <c:pt idx="274">
                  <c:v>37.5</c:v>
                </c:pt>
                <c:pt idx="275">
                  <c:v>38</c:v>
                </c:pt>
                <c:pt idx="276">
                  <c:v>38.5</c:v>
                </c:pt>
                <c:pt idx="277">
                  <c:v>39</c:v>
                </c:pt>
                <c:pt idx="278">
                  <c:v>39.5</c:v>
                </c:pt>
                <c:pt idx="279">
                  <c:v>40</c:v>
                </c:pt>
                <c:pt idx="280">
                  <c:v>40.5</c:v>
                </c:pt>
                <c:pt idx="281">
                  <c:v>41</c:v>
                </c:pt>
                <c:pt idx="282">
                  <c:v>41.5</c:v>
                </c:pt>
                <c:pt idx="283">
                  <c:v>42</c:v>
                </c:pt>
                <c:pt idx="284">
                  <c:v>42.5</c:v>
                </c:pt>
                <c:pt idx="285">
                  <c:v>43</c:v>
                </c:pt>
                <c:pt idx="286">
                  <c:v>43.5</c:v>
                </c:pt>
                <c:pt idx="287">
                  <c:v>44</c:v>
                </c:pt>
                <c:pt idx="288">
                  <c:v>35.5</c:v>
                </c:pt>
                <c:pt idx="289">
                  <c:v>36</c:v>
                </c:pt>
                <c:pt idx="290">
                  <c:v>36.5</c:v>
                </c:pt>
                <c:pt idx="291">
                  <c:v>37</c:v>
                </c:pt>
                <c:pt idx="292">
                  <c:v>37.5</c:v>
                </c:pt>
                <c:pt idx="293">
                  <c:v>38</c:v>
                </c:pt>
                <c:pt idx="294">
                  <c:v>38.5</c:v>
                </c:pt>
                <c:pt idx="295">
                  <c:v>39</c:v>
                </c:pt>
                <c:pt idx="296">
                  <c:v>39.5</c:v>
                </c:pt>
                <c:pt idx="297">
                  <c:v>40</c:v>
                </c:pt>
                <c:pt idx="298">
                  <c:v>40.5</c:v>
                </c:pt>
                <c:pt idx="299">
                  <c:v>41</c:v>
                </c:pt>
                <c:pt idx="300">
                  <c:v>41.5</c:v>
                </c:pt>
                <c:pt idx="301">
                  <c:v>42</c:v>
                </c:pt>
                <c:pt idx="302">
                  <c:v>42.5</c:v>
                </c:pt>
                <c:pt idx="303">
                  <c:v>43</c:v>
                </c:pt>
                <c:pt idx="304">
                  <c:v>43.5</c:v>
                </c:pt>
                <c:pt idx="305">
                  <c:v>44</c:v>
                </c:pt>
                <c:pt idx="306">
                  <c:v>35.5</c:v>
                </c:pt>
                <c:pt idx="307">
                  <c:v>36</c:v>
                </c:pt>
                <c:pt idx="308">
                  <c:v>36.5</c:v>
                </c:pt>
                <c:pt idx="309">
                  <c:v>37</c:v>
                </c:pt>
                <c:pt idx="310">
                  <c:v>37.5</c:v>
                </c:pt>
                <c:pt idx="311">
                  <c:v>38</c:v>
                </c:pt>
                <c:pt idx="312">
                  <c:v>38.5</c:v>
                </c:pt>
                <c:pt idx="313">
                  <c:v>39</c:v>
                </c:pt>
                <c:pt idx="314">
                  <c:v>39.5</c:v>
                </c:pt>
                <c:pt idx="315">
                  <c:v>40</c:v>
                </c:pt>
                <c:pt idx="316">
                  <c:v>40.5</c:v>
                </c:pt>
                <c:pt idx="317">
                  <c:v>41</c:v>
                </c:pt>
                <c:pt idx="318">
                  <c:v>41.5</c:v>
                </c:pt>
                <c:pt idx="319">
                  <c:v>42</c:v>
                </c:pt>
                <c:pt idx="320">
                  <c:v>42.5</c:v>
                </c:pt>
                <c:pt idx="321">
                  <c:v>43</c:v>
                </c:pt>
                <c:pt idx="322">
                  <c:v>43.5</c:v>
                </c:pt>
                <c:pt idx="323">
                  <c:v>44</c:v>
                </c:pt>
                <c:pt idx="324">
                  <c:v>35.5</c:v>
                </c:pt>
                <c:pt idx="325">
                  <c:v>36</c:v>
                </c:pt>
                <c:pt idx="326">
                  <c:v>36.5</c:v>
                </c:pt>
                <c:pt idx="327">
                  <c:v>37</c:v>
                </c:pt>
                <c:pt idx="328">
                  <c:v>37.5</c:v>
                </c:pt>
                <c:pt idx="329">
                  <c:v>38</c:v>
                </c:pt>
                <c:pt idx="330">
                  <c:v>38.5</c:v>
                </c:pt>
                <c:pt idx="331">
                  <c:v>39</c:v>
                </c:pt>
                <c:pt idx="332">
                  <c:v>39.5</c:v>
                </c:pt>
                <c:pt idx="333">
                  <c:v>40</c:v>
                </c:pt>
                <c:pt idx="334">
                  <c:v>40.5</c:v>
                </c:pt>
                <c:pt idx="335">
                  <c:v>41</c:v>
                </c:pt>
                <c:pt idx="336">
                  <c:v>41.5</c:v>
                </c:pt>
                <c:pt idx="337">
                  <c:v>42</c:v>
                </c:pt>
                <c:pt idx="338">
                  <c:v>42.5</c:v>
                </c:pt>
                <c:pt idx="339">
                  <c:v>43</c:v>
                </c:pt>
                <c:pt idx="340">
                  <c:v>43.5</c:v>
                </c:pt>
                <c:pt idx="341">
                  <c:v>44</c:v>
                </c:pt>
                <c:pt idx="342">
                  <c:v>35.5</c:v>
                </c:pt>
                <c:pt idx="343">
                  <c:v>36</c:v>
                </c:pt>
                <c:pt idx="344">
                  <c:v>36.5</c:v>
                </c:pt>
                <c:pt idx="345">
                  <c:v>37</c:v>
                </c:pt>
                <c:pt idx="346">
                  <c:v>37.5</c:v>
                </c:pt>
                <c:pt idx="347">
                  <c:v>38</c:v>
                </c:pt>
                <c:pt idx="348">
                  <c:v>38.5</c:v>
                </c:pt>
                <c:pt idx="349">
                  <c:v>39</c:v>
                </c:pt>
                <c:pt idx="350">
                  <c:v>39.5</c:v>
                </c:pt>
                <c:pt idx="351">
                  <c:v>40</c:v>
                </c:pt>
                <c:pt idx="352">
                  <c:v>40.5</c:v>
                </c:pt>
                <c:pt idx="353">
                  <c:v>41</c:v>
                </c:pt>
                <c:pt idx="354">
                  <c:v>41.5</c:v>
                </c:pt>
                <c:pt idx="355">
                  <c:v>42</c:v>
                </c:pt>
                <c:pt idx="356">
                  <c:v>42.5</c:v>
                </c:pt>
                <c:pt idx="357">
                  <c:v>43</c:v>
                </c:pt>
                <c:pt idx="358">
                  <c:v>43.5</c:v>
                </c:pt>
                <c:pt idx="359">
                  <c:v>44</c:v>
                </c:pt>
                <c:pt idx="360">
                  <c:v>35.5</c:v>
                </c:pt>
                <c:pt idx="361">
                  <c:v>36</c:v>
                </c:pt>
                <c:pt idx="362">
                  <c:v>36.5</c:v>
                </c:pt>
                <c:pt idx="363">
                  <c:v>37</c:v>
                </c:pt>
                <c:pt idx="364">
                  <c:v>37.5</c:v>
                </c:pt>
                <c:pt idx="365">
                  <c:v>38</c:v>
                </c:pt>
                <c:pt idx="366">
                  <c:v>38.5</c:v>
                </c:pt>
                <c:pt idx="367">
                  <c:v>39</c:v>
                </c:pt>
                <c:pt idx="368">
                  <c:v>39.5</c:v>
                </c:pt>
                <c:pt idx="369">
                  <c:v>40</c:v>
                </c:pt>
                <c:pt idx="370">
                  <c:v>40.5</c:v>
                </c:pt>
                <c:pt idx="371">
                  <c:v>41</c:v>
                </c:pt>
                <c:pt idx="372">
                  <c:v>41.5</c:v>
                </c:pt>
                <c:pt idx="373">
                  <c:v>42</c:v>
                </c:pt>
                <c:pt idx="374">
                  <c:v>42.5</c:v>
                </c:pt>
                <c:pt idx="375">
                  <c:v>43</c:v>
                </c:pt>
                <c:pt idx="376">
                  <c:v>43.5</c:v>
                </c:pt>
                <c:pt idx="37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1-467D-99F9-4DF5D0B1CE45}"/>
            </c:ext>
          </c:extLst>
        </c:ser>
        <c:ser>
          <c:idx val="1"/>
          <c:order val="1"/>
          <c:tx>
            <c:v>Outer Dia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'Calcite 5_4 optimization'!$F$6:$NS$6</c:f>
              <c:numCache>
                <c:formatCode>General</c:formatCode>
                <c:ptCount val="378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46</c:v>
                </c:pt>
                <c:pt idx="19">
                  <c:v>46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46</c:v>
                </c:pt>
                <c:pt idx="24">
                  <c:v>46</c:v>
                </c:pt>
                <c:pt idx="25">
                  <c:v>46</c:v>
                </c:pt>
                <c:pt idx="26">
                  <c:v>46</c:v>
                </c:pt>
                <c:pt idx="27">
                  <c:v>46</c:v>
                </c:pt>
                <c:pt idx="28">
                  <c:v>46</c:v>
                </c:pt>
                <c:pt idx="29">
                  <c:v>46</c:v>
                </c:pt>
                <c:pt idx="30">
                  <c:v>46</c:v>
                </c:pt>
                <c:pt idx="31">
                  <c:v>46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47</c:v>
                </c:pt>
                <c:pt idx="37">
                  <c:v>47</c:v>
                </c:pt>
                <c:pt idx="38">
                  <c:v>47</c:v>
                </c:pt>
                <c:pt idx="39">
                  <c:v>47</c:v>
                </c:pt>
                <c:pt idx="40">
                  <c:v>47</c:v>
                </c:pt>
                <c:pt idx="41">
                  <c:v>47</c:v>
                </c:pt>
                <c:pt idx="42">
                  <c:v>47</c:v>
                </c:pt>
                <c:pt idx="43">
                  <c:v>47</c:v>
                </c:pt>
                <c:pt idx="44">
                  <c:v>47</c:v>
                </c:pt>
                <c:pt idx="45">
                  <c:v>47</c:v>
                </c:pt>
                <c:pt idx="46">
                  <c:v>47</c:v>
                </c:pt>
                <c:pt idx="47">
                  <c:v>47</c:v>
                </c:pt>
                <c:pt idx="48">
                  <c:v>47</c:v>
                </c:pt>
                <c:pt idx="49">
                  <c:v>47</c:v>
                </c:pt>
                <c:pt idx="50">
                  <c:v>47</c:v>
                </c:pt>
                <c:pt idx="51">
                  <c:v>47</c:v>
                </c:pt>
                <c:pt idx="52">
                  <c:v>47</c:v>
                </c:pt>
                <c:pt idx="53">
                  <c:v>47</c:v>
                </c:pt>
                <c:pt idx="54">
                  <c:v>48</c:v>
                </c:pt>
                <c:pt idx="55">
                  <c:v>48</c:v>
                </c:pt>
                <c:pt idx="56">
                  <c:v>48</c:v>
                </c:pt>
                <c:pt idx="57">
                  <c:v>48</c:v>
                </c:pt>
                <c:pt idx="58">
                  <c:v>48</c:v>
                </c:pt>
                <c:pt idx="59">
                  <c:v>48</c:v>
                </c:pt>
                <c:pt idx="60">
                  <c:v>48</c:v>
                </c:pt>
                <c:pt idx="61">
                  <c:v>48</c:v>
                </c:pt>
                <c:pt idx="62">
                  <c:v>48</c:v>
                </c:pt>
                <c:pt idx="63">
                  <c:v>48</c:v>
                </c:pt>
                <c:pt idx="64">
                  <c:v>48</c:v>
                </c:pt>
                <c:pt idx="65">
                  <c:v>48</c:v>
                </c:pt>
                <c:pt idx="66">
                  <c:v>48</c:v>
                </c:pt>
                <c:pt idx="67">
                  <c:v>48</c:v>
                </c:pt>
                <c:pt idx="68">
                  <c:v>48</c:v>
                </c:pt>
                <c:pt idx="69">
                  <c:v>48</c:v>
                </c:pt>
                <c:pt idx="70">
                  <c:v>48</c:v>
                </c:pt>
                <c:pt idx="71">
                  <c:v>48</c:v>
                </c:pt>
                <c:pt idx="72">
                  <c:v>49</c:v>
                </c:pt>
                <c:pt idx="73">
                  <c:v>49</c:v>
                </c:pt>
                <c:pt idx="74">
                  <c:v>49</c:v>
                </c:pt>
                <c:pt idx="75">
                  <c:v>49</c:v>
                </c:pt>
                <c:pt idx="76">
                  <c:v>49</c:v>
                </c:pt>
                <c:pt idx="77">
                  <c:v>49</c:v>
                </c:pt>
                <c:pt idx="78">
                  <c:v>49</c:v>
                </c:pt>
                <c:pt idx="79">
                  <c:v>49</c:v>
                </c:pt>
                <c:pt idx="80">
                  <c:v>49</c:v>
                </c:pt>
                <c:pt idx="81">
                  <c:v>49</c:v>
                </c:pt>
                <c:pt idx="82">
                  <c:v>49</c:v>
                </c:pt>
                <c:pt idx="83">
                  <c:v>49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49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51</c:v>
                </c:pt>
                <c:pt idx="109">
                  <c:v>51</c:v>
                </c:pt>
                <c:pt idx="110">
                  <c:v>51</c:v>
                </c:pt>
                <c:pt idx="111">
                  <c:v>51</c:v>
                </c:pt>
                <c:pt idx="112">
                  <c:v>51</c:v>
                </c:pt>
                <c:pt idx="113">
                  <c:v>51</c:v>
                </c:pt>
                <c:pt idx="114">
                  <c:v>51</c:v>
                </c:pt>
                <c:pt idx="115">
                  <c:v>51</c:v>
                </c:pt>
                <c:pt idx="116">
                  <c:v>51</c:v>
                </c:pt>
                <c:pt idx="117">
                  <c:v>51</c:v>
                </c:pt>
                <c:pt idx="118">
                  <c:v>51</c:v>
                </c:pt>
                <c:pt idx="119">
                  <c:v>51</c:v>
                </c:pt>
                <c:pt idx="120">
                  <c:v>51</c:v>
                </c:pt>
                <c:pt idx="121">
                  <c:v>51</c:v>
                </c:pt>
                <c:pt idx="122">
                  <c:v>51</c:v>
                </c:pt>
                <c:pt idx="123">
                  <c:v>51</c:v>
                </c:pt>
                <c:pt idx="124">
                  <c:v>51</c:v>
                </c:pt>
                <c:pt idx="125">
                  <c:v>51</c:v>
                </c:pt>
                <c:pt idx="126">
                  <c:v>52</c:v>
                </c:pt>
                <c:pt idx="127">
                  <c:v>52</c:v>
                </c:pt>
                <c:pt idx="128">
                  <c:v>52</c:v>
                </c:pt>
                <c:pt idx="129">
                  <c:v>52</c:v>
                </c:pt>
                <c:pt idx="130">
                  <c:v>52</c:v>
                </c:pt>
                <c:pt idx="131">
                  <c:v>52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53</c:v>
                </c:pt>
                <c:pt idx="145">
                  <c:v>53</c:v>
                </c:pt>
                <c:pt idx="146">
                  <c:v>53</c:v>
                </c:pt>
                <c:pt idx="147">
                  <c:v>53</c:v>
                </c:pt>
                <c:pt idx="148">
                  <c:v>53</c:v>
                </c:pt>
                <c:pt idx="149">
                  <c:v>53</c:v>
                </c:pt>
                <c:pt idx="150">
                  <c:v>53</c:v>
                </c:pt>
                <c:pt idx="151">
                  <c:v>53</c:v>
                </c:pt>
                <c:pt idx="152">
                  <c:v>53</c:v>
                </c:pt>
                <c:pt idx="153">
                  <c:v>53</c:v>
                </c:pt>
                <c:pt idx="154">
                  <c:v>53</c:v>
                </c:pt>
                <c:pt idx="155">
                  <c:v>53</c:v>
                </c:pt>
                <c:pt idx="156">
                  <c:v>53</c:v>
                </c:pt>
                <c:pt idx="157">
                  <c:v>53</c:v>
                </c:pt>
                <c:pt idx="158">
                  <c:v>53</c:v>
                </c:pt>
                <c:pt idx="159">
                  <c:v>53</c:v>
                </c:pt>
                <c:pt idx="160">
                  <c:v>53</c:v>
                </c:pt>
                <c:pt idx="161">
                  <c:v>53</c:v>
                </c:pt>
                <c:pt idx="162">
                  <c:v>54</c:v>
                </c:pt>
                <c:pt idx="163">
                  <c:v>54</c:v>
                </c:pt>
                <c:pt idx="164">
                  <c:v>54</c:v>
                </c:pt>
                <c:pt idx="165">
                  <c:v>54</c:v>
                </c:pt>
                <c:pt idx="166">
                  <c:v>54</c:v>
                </c:pt>
                <c:pt idx="167">
                  <c:v>54</c:v>
                </c:pt>
                <c:pt idx="168">
                  <c:v>54</c:v>
                </c:pt>
                <c:pt idx="169">
                  <c:v>54</c:v>
                </c:pt>
                <c:pt idx="170">
                  <c:v>54</c:v>
                </c:pt>
                <c:pt idx="171">
                  <c:v>54</c:v>
                </c:pt>
                <c:pt idx="172">
                  <c:v>54</c:v>
                </c:pt>
                <c:pt idx="173">
                  <c:v>54</c:v>
                </c:pt>
                <c:pt idx="174">
                  <c:v>54</c:v>
                </c:pt>
                <c:pt idx="175">
                  <c:v>54</c:v>
                </c:pt>
                <c:pt idx="176">
                  <c:v>54</c:v>
                </c:pt>
                <c:pt idx="177">
                  <c:v>54</c:v>
                </c:pt>
                <c:pt idx="178">
                  <c:v>54</c:v>
                </c:pt>
                <c:pt idx="179">
                  <c:v>54</c:v>
                </c:pt>
                <c:pt idx="180">
                  <c:v>55</c:v>
                </c:pt>
                <c:pt idx="181">
                  <c:v>55</c:v>
                </c:pt>
                <c:pt idx="182">
                  <c:v>55</c:v>
                </c:pt>
                <c:pt idx="183">
                  <c:v>55</c:v>
                </c:pt>
                <c:pt idx="184">
                  <c:v>55</c:v>
                </c:pt>
                <c:pt idx="185">
                  <c:v>55</c:v>
                </c:pt>
                <c:pt idx="186">
                  <c:v>55</c:v>
                </c:pt>
                <c:pt idx="187">
                  <c:v>55</c:v>
                </c:pt>
                <c:pt idx="188">
                  <c:v>55</c:v>
                </c:pt>
                <c:pt idx="189">
                  <c:v>55</c:v>
                </c:pt>
                <c:pt idx="190">
                  <c:v>55</c:v>
                </c:pt>
                <c:pt idx="191">
                  <c:v>55</c:v>
                </c:pt>
                <c:pt idx="192">
                  <c:v>55</c:v>
                </c:pt>
                <c:pt idx="193">
                  <c:v>55</c:v>
                </c:pt>
                <c:pt idx="194">
                  <c:v>55</c:v>
                </c:pt>
                <c:pt idx="195">
                  <c:v>55</c:v>
                </c:pt>
                <c:pt idx="196">
                  <c:v>55</c:v>
                </c:pt>
                <c:pt idx="197">
                  <c:v>55</c:v>
                </c:pt>
                <c:pt idx="198">
                  <c:v>56</c:v>
                </c:pt>
                <c:pt idx="199">
                  <c:v>56</c:v>
                </c:pt>
                <c:pt idx="200">
                  <c:v>56</c:v>
                </c:pt>
                <c:pt idx="201">
                  <c:v>56</c:v>
                </c:pt>
                <c:pt idx="202">
                  <c:v>56</c:v>
                </c:pt>
                <c:pt idx="203">
                  <c:v>56</c:v>
                </c:pt>
                <c:pt idx="204">
                  <c:v>56</c:v>
                </c:pt>
                <c:pt idx="205">
                  <c:v>56</c:v>
                </c:pt>
                <c:pt idx="206">
                  <c:v>56</c:v>
                </c:pt>
                <c:pt idx="207">
                  <c:v>56</c:v>
                </c:pt>
                <c:pt idx="208">
                  <c:v>56</c:v>
                </c:pt>
                <c:pt idx="209">
                  <c:v>56</c:v>
                </c:pt>
                <c:pt idx="210">
                  <c:v>56</c:v>
                </c:pt>
                <c:pt idx="211">
                  <c:v>56</c:v>
                </c:pt>
                <c:pt idx="212">
                  <c:v>56</c:v>
                </c:pt>
                <c:pt idx="213">
                  <c:v>56</c:v>
                </c:pt>
                <c:pt idx="214">
                  <c:v>56</c:v>
                </c:pt>
                <c:pt idx="215">
                  <c:v>56</c:v>
                </c:pt>
                <c:pt idx="216">
                  <c:v>57</c:v>
                </c:pt>
                <c:pt idx="217">
                  <c:v>57</c:v>
                </c:pt>
                <c:pt idx="218">
                  <c:v>57</c:v>
                </c:pt>
                <c:pt idx="219">
                  <c:v>57</c:v>
                </c:pt>
                <c:pt idx="220">
                  <c:v>57</c:v>
                </c:pt>
                <c:pt idx="221">
                  <c:v>57</c:v>
                </c:pt>
                <c:pt idx="222">
                  <c:v>57</c:v>
                </c:pt>
                <c:pt idx="223">
                  <c:v>57</c:v>
                </c:pt>
                <c:pt idx="224">
                  <c:v>57</c:v>
                </c:pt>
                <c:pt idx="225">
                  <c:v>57</c:v>
                </c:pt>
                <c:pt idx="226">
                  <c:v>57</c:v>
                </c:pt>
                <c:pt idx="227">
                  <c:v>57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58</c:v>
                </c:pt>
                <c:pt idx="235">
                  <c:v>58</c:v>
                </c:pt>
                <c:pt idx="236">
                  <c:v>58</c:v>
                </c:pt>
                <c:pt idx="237">
                  <c:v>58</c:v>
                </c:pt>
                <c:pt idx="238">
                  <c:v>58</c:v>
                </c:pt>
                <c:pt idx="239">
                  <c:v>58</c:v>
                </c:pt>
                <c:pt idx="240">
                  <c:v>58</c:v>
                </c:pt>
                <c:pt idx="241">
                  <c:v>58</c:v>
                </c:pt>
                <c:pt idx="242">
                  <c:v>58</c:v>
                </c:pt>
                <c:pt idx="243">
                  <c:v>58</c:v>
                </c:pt>
                <c:pt idx="244">
                  <c:v>58</c:v>
                </c:pt>
                <c:pt idx="245">
                  <c:v>58</c:v>
                </c:pt>
                <c:pt idx="246">
                  <c:v>58</c:v>
                </c:pt>
                <c:pt idx="247">
                  <c:v>58</c:v>
                </c:pt>
                <c:pt idx="248">
                  <c:v>58</c:v>
                </c:pt>
                <c:pt idx="249">
                  <c:v>58</c:v>
                </c:pt>
                <c:pt idx="250">
                  <c:v>58</c:v>
                </c:pt>
                <c:pt idx="251">
                  <c:v>58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59</c:v>
                </c:pt>
                <c:pt idx="258">
                  <c:v>59</c:v>
                </c:pt>
                <c:pt idx="259">
                  <c:v>59</c:v>
                </c:pt>
                <c:pt idx="260">
                  <c:v>59</c:v>
                </c:pt>
                <c:pt idx="261">
                  <c:v>59</c:v>
                </c:pt>
                <c:pt idx="262">
                  <c:v>59</c:v>
                </c:pt>
                <c:pt idx="263">
                  <c:v>59</c:v>
                </c:pt>
                <c:pt idx="264">
                  <c:v>59</c:v>
                </c:pt>
                <c:pt idx="265">
                  <c:v>59</c:v>
                </c:pt>
                <c:pt idx="266">
                  <c:v>59</c:v>
                </c:pt>
                <c:pt idx="267">
                  <c:v>59</c:v>
                </c:pt>
                <c:pt idx="268">
                  <c:v>59</c:v>
                </c:pt>
                <c:pt idx="269">
                  <c:v>59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61</c:v>
                </c:pt>
                <c:pt idx="289">
                  <c:v>61</c:v>
                </c:pt>
                <c:pt idx="290">
                  <c:v>61</c:v>
                </c:pt>
                <c:pt idx="291">
                  <c:v>61</c:v>
                </c:pt>
                <c:pt idx="292">
                  <c:v>61</c:v>
                </c:pt>
                <c:pt idx="293">
                  <c:v>61</c:v>
                </c:pt>
                <c:pt idx="294">
                  <c:v>61</c:v>
                </c:pt>
                <c:pt idx="295">
                  <c:v>61</c:v>
                </c:pt>
                <c:pt idx="296">
                  <c:v>61</c:v>
                </c:pt>
                <c:pt idx="297">
                  <c:v>61</c:v>
                </c:pt>
                <c:pt idx="298">
                  <c:v>61</c:v>
                </c:pt>
                <c:pt idx="299">
                  <c:v>61</c:v>
                </c:pt>
                <c:pt idx="300">
                  <c:v>61</c:v>
                </c:pt>
                <c:pt idx="301">
                  <c:v>61</c:v>
                </c:pt>
                <c:pt idx="302">
                  <c:v>61</c:v>
                </c:pt>
                <c:pt idx="303">
                  <c:v>61</c:v>
                </c:pt>
                <c:pt idx="304">
                  <c:v>61</c:v>
                </c:pt>
                <c:pt idx="305">
                  <c:v>61</c:v>
                </c:pt>
                <c:pt idx="306">
                  <c:v>62</c:v>
                </c:pt>
                <c:pt idx="307">
                  <c:v>62</c:v>
                </c:pt>
                <c:pt idx="308">
                  <c:v>62</c:v>
                </c:pt>
                <c:pt idx="309">
                  <c:v>62</c:v>
                </c:pt>
                <c:pt idx="310">
                  <c:v>62</c:v>
                </c:pt>
                <c:pt idx="311">
                  <c:v>62</c:v>
                </c:pt>
                <c:pt idx="312">
                  <c:v>62</c:v>
                </c:pt>
                <c:pt idx="313">
                  <c:v>62</c:v>
                </c:pt>
                <c:pt idx="314">
                  <c:v>62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62</c:v>
                </c:pt>
                <c:pt idx="319">
                  <c:v>62</c:v>
                </c:pt>
                <c:pt idx="320">
                  <c:v>62</c:v>
                </c:pt>
                <c:pt idx="321">
                  <c:v>62</c:v>
                </c:pt>
                <c:pt idx="322">
                  <c:v>62</c:v>
                </c:pt>
                <c:pt idx="323">
                  <c:v>62</c:v>
                </c:pt>
                <c:pt idx="324">
                  <c:v>63</c:v>
                </c:pt>
                <c:pt idx="325">
                  <c:v>63</c:v>
                </c:pt>
                <c:pt idx="326">
                  <c:v>63</c:v>
                </c:pt>
                <c:pt idx="327">
                  <c:v>63</c:v>
                </c:pt>
                <c:pt idx="328">
                  <c:v>63</c:v>
                </c:pt>
                <c:pt idx="329">
                  <c:v>63</c:v>
                </c:pt>
                <c:pt idx="330">
                  <c:v>63</c:v>
                </c:pt>
                <c:pt idx="331">
                  <c:v>63</c:v>
                </c:pt>
                <c:pt idx="332">
                  <c:v>63</c:v>
                </c:pt>
                <c:pt idx="333">
                  <c:v>63</c:v>
                </c:pt>
                <c:pt idx="334">
                  <c:v>63</c:v>
                </c:pt>
                <c:pt idx="335">
                  <c:v>63</c:v>
                </c:pt>
                <c:pt idx="336">
                  <c:v>63</c:v>
                </c:pt>
                <c:pt idx="337">
                  <c:v>63</c:v>
                </c:pt>
                <c:pt idx="338">
                  <c:v>63</c:v>
                </c:pt>
                <c:pt idx="339">
                  <c:v>63</c:v>
                </c:pt>
                <c:pt idx="340">
                  <c:v>63</c:v>
                </c:pt>
                <c:pt idx="341">
                  <c:v>63</c:v>
                </c:pt>
                <c:pt idx="342">
                  <c:v>64</c:v>
                </c:pt>
                <c:pt idx="343">
                  <c:v>64</c:v>
                </c:pt>
                <c:pt idx="344">
                  <c:v>64</c:v>
                </c:pt>
                <c:pt idx="345">
                  <c:v>64</c:v>
                </c:pt>
                <c:pt idx="346">
                  <c:v>64</c:v>
                </c:pt>
                <c:pt idx="347">
                  <c:v>64</c:v>
                </c:pt>
                <c:pt idx="348">
                  <c:v>64</c:v>
                </c:pt>
                <c:pt idx="349">
                  <c:v>64</c:v>
                </c:pt>
                <c:pt idx="350">
                  <c:v>64</c:v>
                </c:pt>
                <c:pt idx="351">
                  <c:v>64</c:v>
                </c:pt>
                <c:pt idx="352">
                  <c:v>64</c:v>
                </c:pt>
                <c:pt idx="353">
                  <c:v>64</c:v>
                </c:pt>
                <c:pt idx="354">
                  <c:v>64</c:v>
                </c:pt>
                <c:pt idx="355">
                  <c:v>64</c:v>
                </c:pt>
                <c:pt idx="356">
                  <c:v>64</c:v>
                </c:pt>
                <c:pt idx="357">
                  <c:v>64</c:v>
                </c:pt>
                <c:pt idx="358">
                  <c:v>64</c:v>
                </c:pt>
                <c:pt idx="359">
                  <c:v>64</c:v>
                </c:pt>
                <c:pt idx="360">
                  <c:v>65</c:v>
                </c:pt>
                <c:pt idx="361">
                  <c:v>65</c:v>
                </c:pt>
                <c:pt idx="362">
                  <c:v>65</c:v>
                </c:pt>
                <c:pt idx="363">
                  <c:v>65</c:v>
                </c:pt>
                <c:pt idx="364">
                  <c:v>65</c:v>
                </c:pt>
                <c:pt idx="365">
                  <c:v>65</c:v>
                </c:pt>
                <c:pt idx="366">
                  <c:v>65</c:v>
                </c:pt>
                <c:pt idx="367">
                  <c:v>65</c:v>
                </c:pt>
                <c:pt idx="368">
                  <c:v>65</c:v>
                </c:pt>
                <c:pt idx="369">
                  <c:v>65</c:v>
                </c:pt>
                <c:pt idx="370">
                  <c:v>65</c:v>
                </c:pt>
                <c:pt idx="371">
                  <c:v>65</c:v>
                </c:pt>
                <c:pt idx="372">
                  <c:v>65</c:v>
                </c:pt>
                <c:pt idx="373">
                  <c:v>65</c:v>
                </c:pt>
                <c:pt idx="374">
                  <c:v>65</c:v>
                </c:pt>
                <c:pt idx="375">
                  <c:v>65</c:v>
                </c:pt>
                <c:pt idx="376">
                  <c:v>65</c:v>
                </c:pt>
                <c:pt idx="37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1-467D-99F9-4DF5D0B1C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488832"/>
        <c:axId val="1129481760"/>
      </c:lineChart>
      <c:lineChart>
        <c:grouping val="standard"/>
        <c:varyColors val="0"/>
        <c:ser>
          <c:idx val="2"/>
          <c:order val="2"/>
          <c:tx>
            <c:v>MPa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'Calcite 5_4 optimization'!$F$8:$NS$8</c:f>
              <c:numCache>
                <c:formatCode>General</c:formatCode>
                <c:ptCount val="378"/>
                <c:pt idx="0">
                  <c:v>1.06E-4</c:v>
                </c:pt>
                <c:pt idx="1">
                  <c:v>1.16E-4</c:v>
                </c:pt>
                <c:pt idx="2">
                  <c:v>1.2300000000000001E-4</c:v>
                </c:pt>
                <c:pt idx="3">
                  <c:v>8.2999999999999998E-5</c:v>
                </c:pt>
                <c:pt idx="4">
                  <c:v>1.2999999999999999E-4</c:v>
                </c:pt>
                <c:pt idx="5">
                  <c:v>7.7000000000000001E-5</c:v>
                </c:pt>
                <c:pt idx="6">
                  <c:v>1.2799999999999999E-4</c:v>
                </c:pt>
                <c:pt idx="7">
                  <c:v>1.01E-4</c:v>
                </c:pt>
                <c:pt idx="8">
                  <c:v>1.12E-4</c:v>
                </c:pt>
                <c:pt idx="9">
                  <c:v>9.3999999999999994E-5</c:v>
                </c:pt>
                <c:pt idx="10">
                  <c:v>1.26E-4</c:v>
                </c:pt>
                <c:pt idx="11">
                  <c:v>1.15E-4</c:v>
                </c:pt>
                <c:pt idx="12">
                  <c:v>1.27E-4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8.6000000000000003E-5</c:v>
                </c:pt>
                <c:pt idx="19">
                  <c:v>7.2999999999999999E-5</c:v>
                </c:pt>
                <c:pt idx="20">
                  <c:v>8.5000000000000006E-5</c:v>
                </c:pt>
                <c:pt idx="21">
                  <c:v>7.4999999999999993E-5</c:v>
                </c:pt>
                <c:pt idx="22">
                  <c:v>9.6000000000000002E-5</c:v>
                </c:pt>
                <c:pt idx="23">
                  <c:v>1.6000000000000001E-4</c:v>
                </c:pt>
                <c:pt idx="24">
                  <c:v>1.7799999999999999E-4</c:v>
                </c:pt>
                <c:pt idx="25">
                  <c:v>1.4799999999999999E-4</c:v>
                </c:pt>
                <c:pt idx="26">
                  <c:v>1.8699999999999999E-4</c:v>
                </c:pt>
                <c:pt idx="27">
                  <c:v>2.1699999999999999E-4</c:v>
                </c:pt>
                <c:pt idx="28">
                  <c:v>1.13E-4</c:v>
                </c:pt>
                <c:pt idx="29">
                  <c:v>1.18E-4</c:v>
                </c:pt>
                <c:pt idx="30">
                  <c:v>1.8699999999999999E-4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1.11E-4</c:v>
                </c:pt>
                <c:pt idx="37">
                  <c:v>1.1900000000000001E-4</c:v>
                </c:pt>
                <c:pt idx="38">
                  <c:v>1.3100000000000001E-4</c:v>
                </c:pt>
                <c:pt idx="39">
                  <c:v>1.16E-4</c:v>
                </c:pt>
                <c:pt idx="40">
                  <c:v>1.13E-4</c:v>
                </c:pt>
                <c:pt idx="41">
                  <c:v>1.11E-4</c:v>
                </c:pt>
                <c:pt idx="42">
                  <c:v>1.13E-4</c:v>
                </c:pt>
                <c:pt idx="43">
                  <c:v>1.2400000000000001E-4</c:v>
                </c:pt>
                <c:pt idx="44">
                  <c:v>1.1E-4</c:v>
                </c:pt>
                <c:pt idx="45">
                  <c:v>1.2E-4</c:v>
                </c:pt>
                <c:pt idx="46">
                  <c:v>1.3300000000000001E-4</c:v>
                </c:pt>
                <c:pt idx="47">
                  <c:v>9.2E-5</c:v>
                </c:pt>
                <c:pt idx="48">
                  <c:v>1.21E-4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1.2400000000000001E-4</c:v>
                </c:pt>
                <c:pt idx="55">
                  <c:v>1.2799999999999999E-4</c:v>
                </c:pt>
                <c:pt idx="56">
                  <c:v>1.15E-4</c:v>
                </c:pt>
                <c:pt idx="57">
                  <c:v>1.5200000000000001E-4</c:v>
                </c:pt>
                <c:pt idx="58">
                  <c:v>1.0900000000000001E-4</c:v>
                </c:pt>
                <c:pt idx="59">
                  <c:v>1.07E-4</c:v>
                </c:pt>
                <c:pt idx="60">
                  <c:v>1.07E-4</c:v>
                </c:pt>
                <c:pt idx="61">
                  <c:v>1.15E-4</c:v>
                </c:pt>
                <c:pt idx="62">
                  <c:v>7.4999999999999993E-5</c:v>
                </c:pt>
                <c:pt idx="63">
                  <c:v>8.8999999999999995E-5</c:v>
                </c:pt>
                <c:pt idx="64">
                  <c:v>1.73E-4</c:v>
                </c:pt>
                <c:pt idx="65">
                  <c:v>1.21E-4</c:v>
                </c:pt>
                <c:pt idx="66">
                  <c:v>1.3200000000000001E-4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7.6000000000000004E-5</c:v>
                </c:pt>
                <c:pt idx="73">
                  <c:v>9.2E-5</c:v>
                </c:pt>
                <c:pt idx="74">
                  <c:v>9.1000000000000003E-5</c:v>
                </c:pt>
                <c:pt idx="75">
                  <c:v>6.9999999999999994E-5</c:v>
                </c:pt>
                <c:pt idx="76">
                  <c:v>7.1000000000000005E-5</c:v>
                </c:pt>
                <c:pt idx="77">
                  <c:v>7.3999999999999996E-5</c:v>
                </c:pt>
                <c:pt idx="78">
                  <c:v>1.1E-4</c:v>
                </c:pt>
                <c:pt idx="79">
                  <c:v>9.0000000000000006E-5</c:v>
                </c:pt>
                <c:pt idx="80">
                  <c:v>1.15E-4</c:v>
                </c:pt>
                <c:pt idx="81">
                  <c:v>1.22E-4</c:v>
                </c:pt>
                <c:pt idx="82">
                  <c:v>1.3100000000000001E-4</c:v>
                </c:pt>
                <c:pt idx="83">
                  <c:v>1.06E-4</c:v>
                </c:pt>
                <c:pt idx="84">
                  <c:v>2.1699999999999999E-4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1.05E-4</c:v>
                </c:pt>
                <c:pt idx="91">
                  <c:v>1.06E-4</c:v>
                </c:pt>
                <c:pt idx="92">
                  <c:v>1.08E-4</c:v>
                </c:pt>
                <c:pt idx="93">
                  <c:v>1.2300000000000001E-4</c:v>
                </c:pt>
                <c:pt idx="94">
                  <c:v>9.3999999999999994E-5</c:v>
                </c:pt>
                <c:pt idx="95">
                  <c:v>1.34E-4</c:v>
                </c:pt>
                <c:pt idx="96">
                  <c:v>8.3999999999999995E-5</c:v>
                </c:pt>
                <c:pt idx="97">
                  <c:v>9.1000000000000003E-5</c:v>
                </c:pt>
                <c:pt idx="98">
                  <c:v>8.7000000000000001E-5</c:v>
                </c:pt>
                <c:pt idx="99">
                  <c:v>1.11E-4</c:v>
                </c:pt>
                <c:pt idx="100">
                  <c:v>9.8999999999999994E-5</c:v>
                </c:pt>
                <c:pt idx="101">
                  <c:v>1.27E-4</c:v>
                </c:pt>
                <c:pt idx="102">
                  <c:v>1.2E-4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1.3200000000000001E-4</c:v>
                </c:pt>
                <c:pt idx="109">
                  <c:v>1.05E-4</c:v>
                </c:pt>
                <c:pt idx="110">
                  <c:v>1.45E-4</c:v>
                </c:pt>
                <c:pt idx="111">
                  <c:v>1.05E-4</c:v>
                </c:pt>
                <c:pt idx="112">
                  <c:v>1.6000000000000001E-4</c:v>
                </c:pt>
                <c:pt idx="113">
                  <c:v>1.5899999999999999E-4</c:v>
                </c:pt>
                <c:pt idx="114">
                  <c:v>1.07E-4</c:v>
                </c:pt>
                <c:pt idx="115">
                  <c:v>8.8999999999999995E-5</c:v>
                </c:pt>
                <c:pt idx="116">
                  <c:v>1.1900000000000001E-4</c:v>
                </c:pt>
                <c:pt idx="117">
                  <c:v>2.14E-4</c:v>
                </c:pt>
                <c:pt idx="118">
                  <c:v>1.2300000000000001E-4</c:v>
                </c:pt>
                <c:pt idx="119">
                  <c:v>2.41E-4</c:v>
                </c:pt>
                <c:pt idx="120">
                  <c:v>1.44E-4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1.07E-4</c:v>
                </c:pt>
                <c:pt idx="127">
                  <c:v>1.08E-4</c:v>
                </c:pt>
                <c:pt idx="128">
                  <c:v>1.08E-4</c:v>
                </c:pt>
                <c:pt idx="129">
                  <c:v>1.07E-4</c:v>
                </c:pt>
                <c:pt idx="130">
                  <c:v>9.3999999999999994E-5</c:v>
                </c:pt>
                <c:pt idx="131">
                  <c:v>1.05E-4</c:v>
                </c:pt>
                <c:pt idx="132">
                  <c:v>1.1900000000000001E-4</c:v>
                </c:pt>
                <c:pt idx="133">
                  <c:v>1.07E-4</c:v>
                </c:pt>
                <c:pt idx="134">
                  <c:v>1.25E-4</c:v>
                </c:pt>
                <c:pt idx="135">
                  <c:v>1.27E-4</c:v>
                </c:pt>
                <c:pt idx="136">
                  <c:v>1.7000000000000001E-4</c:v>
                </c:pt>
                <c:pt idx="137">
                  <c:v>1.27E-4</c:v>
                </c:pt>
                <c:pt idx="138">
                  <c:v>1.64E-4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1.1E-4</c:v>
                </c:pt>
                <c:pt idx="145">
                  <c:v>8.2999999999999998E-5</c:v>
                </c:pt>
                <c:pt idx="146">
                  <c:v>7.3999999999999996E-5</c:v>
                </c:pt>
                <c:pt idx="147">
                  <c:v>1.2899999999999999E-4</c:v>
                </c:pt>
                <c:pt idx="148">
                  <c:v>8.6000000000000003E-5</c:v>
                </c:pt>
                <c:pt idx="149">
                  <c:v>9.1000000000000003E-5</c:v>
                </c:pt>
                <c:pt idx="150">
                  <c:v>9.5000000000000005E-5</c:v>
                </c:pt>
                <c:pt idx="151">
                  <c:v>9.2999999999999997E-5</c:v>
                </c:pt>
                <c:pt idx="152">
                  <c:v>1.06E-4</c:v>
                </c:pt>
                <c:pt idx="153">
                  <c:v>1.16E-4</c:v>
                </c:pt>
                <c:pt idx="154">
                  <c:v>1.2300000000000001E-4</c:v>
                </c:pt>
                <c:pt idx="155">
                  <c:v>1.3300000000000001E-4</c:v>
                </c:pt>
                <c:pt idx="156">
                  <c:v>1.3799999999999999E-4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8.2999999999999998E-5</c:v>
                </c:pt>
                <c:pt idx="163">
                  <c:v>1.65E-4</c:v>
                </c:pt>
                <c:pt idx="164">
                  <c:v>1.7699999999999999E-4</c:v>
                </c:pt>
                <c:pt idx="165">
                  <c:v>1.7000000000000001E-4</c:v>
                </c:pt>
                <c:pt idx="166">
                  <c:v>1.75E-4</c:v>
                </c:pt>
                <c:pt idx="167">
                  <c:v>1.7799999999999999E-4</c:v>
                </c:pt>
                <c:pt idx="168">
                  <c:v>1.73E-4</c:v>
                </c:pt>
                <c:pt idx="169">
                  <c:v>1.6799999999999999E-4</c:v>
                </c:pt>
                <c:pt idx="170">
                  <c:v>9.7999999999999997E-5</c:v>
                </c:pt>
                <c:pt idx="171">
                  <c:v>1.9699999999999999E-4</c:v>
                </c:pt>
                <c:pt idx="172">
                  <c:v>1.34E-4</c:v>
                </c:pt>
                <c:pt idx="173">
                  <c:v>1.2899999999999999E-4</c:v>
                </c:pt>
                <c:pt idx="174">
                  <c:v>1.3100000000000001E-4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1.5899999999999999E-4</c:v>
                </c:pt>
                <c:pt idx="181">
                  <c:v>1.5200000000000001E-4</c:v>
                </c:pt>
                <c:pt idx="182">
                  <c:v>1.1E-4</c:v>
                </c:pt>
                <c:pt idx="183">
                  <c:v>9.8999999999999994E-5</c:v>
                </c:pt>
                <c:pt idx="184">
                  <c:v>1.01E-4</c:v>
                </c:pt>
                <c:pt idx="185">
                  <c:v>1.11E-4</c:v>
                </c:pt>
                <c:pt idx="186">
                  <c:v>7.7000000000000001E-5</c:v>
                </c:pt>
                <c:pt idx="187">
                  <c:v>1.21E-4</c:v>
                </c:pt>
                <c:pt idx="188">
                  <c:v>9.6000000000000002E-5</c:v>
                </c:pt>
                <c:pt idx="189">
                  <c:v>9.7999999999999997E-5</c:v>
                </c:pt>
                <c:pt idx="190">
                  <c:v>1.21E-4</c:v>
                </c:pt>
                <c:pt idx="191">
                  <c:v>1.2999999999999999E-4</c:v>
                </c:pt>
                <c:pt idx="192">
                  <c:v>1.08E-4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1.0399999999999999E-4</c:v>
                </c:pt>
                <c:pt idx="199">
                  <c:v>1.03E-4</c:v>
                </c:pt>
                <c:pt idx="200">
                  <c:v>1.4200000000000001E-4</c:v>
                </c:pt>
                <c:pt idx="201">
                  <c:v>1.3899999999999999E-4</c:v>
                </c:pt>
                <c:pt idx="202">
                  <c:v>1.1900000000000001E-4</c:v>
                </c:pt>
                <c:pt idx="203">
                  <c:v>1.13E-4</c:v>
                </c:pt>
                <c:pt idx="204">
                  <c:v>1.17E-4</c:v>
                </c:pt>
                <c:pt idx="205">
                  <c:v>1.1400000000000001E-4</c:v>
                </c:pt>
                <c:pt idx="206">
                  <c:v>8.8999999999999995E-5</c:v>
                </c:pt>
                <c:pt idx="207">
                  <c:v>9.6000000000000002E-5</c:v>
                </c:pt>
                <c:pt idx="208">
                  <c:v>1.05E-4</c:v>
                </c:pt>
                <c:pt idx="209">
                  <c:v>1.11E-4</c:v>
                </c:pt>
                <c:pt idx="210">
                  <c:v>1.4999999999999999E-4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1.21E-4</c:v>
                </c:pt>
                <c:pt idx="217">
                  <c:v>1.22E-4</c:v>
                </c:pt>
                <c:pt idx="218">
                  <c:v>9.3999999999999994E-5</c:v>
                </c:pt>
                <c:pt idx="219">
                  <c:v>1.2300000000000001E-4</c:v>
                </c:pt>
                <c:pt idx="220">
                  <c:v>1.2400000000000001E-4</c:v>
                </c:pt>
                <c:pt idx="221">
                  <c:v>1.0900000000000001E-4</c:v>
                </c:pt>
                <c:pt idx="222">
                  <c:v>1.3799999999999999E-4</c:v>
                </c:pt>
                <c:pt idx="223">
                  <c:v>7.8999999999999996E-5</c:v>
                </c:pt>
                <c:pt idx="224">
                  <c:v>8.7999999999999998E-5</c:v>
                </c:pt>
                <c:pt idx="225">
                  <c:v>9.2E-5</c:v>
                </c:pt>
                <c:pt idx="226">
                  <c:v>8.6000000000000003E-5</c:v>
                </c:pt>
                <c:pt idx="227">
                  <c:v>1.05E-4</c:v>
                </c:pt>
                <c:pt idx="228">
                  <c:v>1.3200000000000001E-4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1.13E-4</c:v>
                </c:pt>
                <c:pt idx="235">
                  <c:v>1.18E-4</c:v>
                </c:pt>
                <c:pt idx="236">
                  <c:v>1.1900000000000001E-4</c:v>
                </c:pt>
                <c:pt idx="237">
                  <c:v>1.18E-4</c:v>
                </c:pt>
                <c:pt idx="238">
                  <c:v>1.16E-4</c:v>
                </c:pt>
                <c:pt idx="239">
                  <c:v>1.2400000000000001E-4</c:v>
                </c:pt>
                <c:pt idx="240">
                  <c:v>1.18E-4</c:v>
                </c:pt>
                <c:pt idx="241">
                  <c:v>1.15E-4</c:v>
                </c:pt>
                <c:pt idx="242">
                  <c:v>9.1000000000000003E-5</c:v>
                </c:pt>
                <c:pt idx="243">
                  <c:v>7.1000000000000005E-5</c:v>
                </c:pt>
                <c:pt idx="244">
                  <c:v>7.6000000000000004E-5</c:v>
                </c:pt>
                <c:pt idx="245">
                  <c:v>9.7999999999999997E-5</c:v>
                </c:pt>
                <c:pt idx="246">
                  <c:v>1.34E-4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1.02E-4</c:v>
                </c:pt>
                <c:pt idx="253">
                  <c:v>1E-4</c:v>
                </c:pt>
                <c:pt idx="254">
                  <c:v>1.06E-4</c:v>
                </c:pt>
                <c:pt idx="255">
                  <c:v>1.0900000000000001E-4</c:v>
                </c:pt>
                <c:pt idx="256">
                  <c:v>1.12E-4</c:v>
                </c:pt>
                <c:pt idx="257">
                  <c:v>1.22E-4</c:v>
                </c:pt>
                <c:pt idx="258">
                  <c:v>1.1400000000000001E-4</c:v>
                </c:pt>
                <c:pt idx="259">
                  <c:v>1.03E-4</c:v>
                </c:pt>
                <c:pt idx="260">
                  <c:v>1.1900000000000001E-4</c:v>
                </c:pt>
                <c:pt idx="261">
                  <c:v>9.5000000000000005E-5</c:v>
                </c:pt>
                <c:pt idx="262">
                  <c:v>1.07E-4</c:v>
                </c:pt>
                <c:pt idx="263">
                  <c:v>1.17E-4</c:v>
                </c:pt>
                <c:pt idx="264">
                  <c:v>1.55E-4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7.8999999999999996E-5</c:v>
                </c:pt>
                <c:pt idx="271">
                  <c:v>1E-4</c:v>
                </c:pt>
                <c:pt idx="272">
                  <c:v>9.2999999999999997E-5</c:v>
                </c:pt>
                <c:pt idx="273">
                  <c:v>1.21E-4</c:v>
                </c:pt>
                <c:pt idx="274">
                  <c:v>1.25E-4</c:v>
                </c:pt>
                <c:pt idx="275">
                  <c:v>1.06E-4</c:v>
                </c:pt>
                <c:pt idx="276">
                  <c:v>1.34E-4</c:v>
                </c:pt>
                <c:pt idx="277">
                  <c:v>1.01E-4</c:v>
                </c:pt>
                <c:pt idx="278">
                  <c:v>1.2400000000000001E-4</c:v>
                </c:pt>
                <c:pt idx="279">
                  <c:v>1.18E-4</c:v>
                </c:pt>
                <c:pt idx="280">
                  <c:v>1.2799999999999999E-4</c:v>
                </c:pt>
                <c:pt idx="281">
                  <c:v>1.7000000000000001E-4</c:v>
                </c:pt>
                <c:pt idx="282">
                  <c:v>1E-4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9.7E-5</c:v>
                </c:pt>
                <c:pt idx="289">
                  <c:v>1.3899999999999999E-4</c:v>
                </c:pt>
                <c:pt idx="290">
                  <c:v>1.6000000000000001E-4</c:v>
                </c:pt>
                <c:pt idx="291">
                  <c:v>1.5899999999999999E-4</c:v>
                </c:pt>
                <c:pt idx="292">
                  <c:v>1.4899999999999999E-4</c:v>
                </c:pt>
                <c:pt idx="293">
                  <c:v>1.3200000000000001E-4</c:v>
                </c:pt>
                <c:pt idx="294">
                  <c:v>1.8000000000000001E-4</c:v>
                </c:pt>
                <c:pt idx="295">
                  <c:v>1.4899999999999999E-4</c:v>
                </c:pt>
                <c:pt idx="296">
                  <c:v>1.26E-4</c:v>
                </c:pt>
                <c:pt idx="297">
                  <c:v>9.7E-5</c:v>
                </c:pt>
                <c:pt idx="298">
                  <c:v>1.2899999999999999E-4</c:v>
                </c:pt>
                <c:pt idx="299">
                  <c:v>1.6100000000000001E-4</c:v>
                </c:pt>
                <c:pt idx="300">
                  <c:v>1.13E-4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1.11E-4</c:v>
                </c:pt>
                <c:pt idx="307">
                  <c:v>1.25E-4</c:v>
                </c:pt>
                <c:pt idx="308">
                  <c:v>1.17E-4</c:v>
                </c:pt>
                <c:pt idx="309">
                  <c:v>1.47E-4</c:v>
                </c:pt>
                <c:pt idx="310">
                  <c:v>1.12E-4</c:v>
                </c:pt>
                <c:pt idx="311">
                  <c:v>1.2799999999999999E-4</c:v>
                </c:pt>
                <c:pt idx="312">
                  <c:v>1.17E-4</c:v>
                </c:pt>
                <c:pt idx="313">
                  <c:v>1.35E-4</c:v>
                </c:pt>
                <c:pt idx="314">
                  <c:v>1.15E-4</c:v>
                </c:pt>
                <c:pt idx="315">
                  <c:v>1.1400000000000001E-4</c:v>
                </c:pt>
                <c:pt idx="316">
                  <c:v>1.34E-4</c:v>
                </c:pt>
                <c:pt idx="317">
                  <c:v>1.21E-4</c:v>
                </c:pt>
                <c:pt idx="318">
                  <c:v>1.46E-4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1.3300000000000001E-4</c:v>
                </c:pt>
                <c:pt idx="325">
                  <c:v>1.45E-4</c:v>
                </c:pt>
                <c:pt idx="326">
                  <c:v>1.2799999999999999E-4</c:v>
                </c:pt>
                <c:pt idx="327">
                  <c:v>1.5300000000000001E-4</c:v>
                </c:pt>
                <c:pt idx="328">
                  <c:v>1.22E-4</c:v>
                </c:pt>
                <c:pt idx="329">
                  <c:v>1.46E-4</c:v>
                </c:pt>
                <c:pt idx="330">
                  <c:v>1.73E-4</c:v>
                </c:pt>
                <c:pt idx="331">
                  <c:v>1.6100000000000001E-4</c:v>
                </c:pt>
                <c:pt idx="332">
                  <c:v>1.35E-4</c:v>
                </c:pt>
                <c:pt idx="333">
                  <c:v>1.76E-4</c:v>
                </c:pt>
                <c:pt idx="334">
                  <c:v>1.37E-4</c:v>
                </c:pt>
                <c:pt idx="335">
                  <c:v>1.4100000000000001E-4</c:v>
                </c:pt>
                <c:pt idx="336">
                  <c:v>1.11E-4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9.0000000000000006E-5</c:v>
                </c:pt>
                <c:pt idx="343">
                  <c:v>7.3999999999999996E-5</c:v>
                </c:pt>
                <c:pt idx="344">
                  <c:v>9.2E-5</c:v>
                </c:pt>
                <c:pt idx="345">
                  <c:v>1.0399999999999999E-4</c:v>
                </c:pt>
                <c:pt idx="346">
                  <c:v>9.0000000000000006E-5</c:v>
                </c:pt>
                <c:pt idx="347">
                  <c:v>9.2999999999999997E-5</c:v>
                </c:pt>
                <c:pt idx="348">
                  <c:v>1.4200000000000001E-4</c:v>
                </c:pt>
                <c:pt idx="349">
                  <c:v>1.3200000000000001E-4</c:v>
                </c:pt>
                <c:pt idx="350">
                  <c:v>1.6799999999999999E-4</c:v>
                </c:pt>
                <c:pt idx="351">
                  <c:v>1.84E-4</c:v>
                </c:pt>
                <c:pt idx="352">
                  <c:v>1.8799999999999999E-4</c:v>
                </c:pt>
                <c:pt idx="353">
                  <c:v>2.03E-4</c:v>
                </c:pt>
                <c:pt idx="354">
                  <c:v>1.8699999999999999E-4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1.7200000000000001E-4</c:v>
                </c:pt>
                <c:pt idx="361">
                  <c:v>1.74E-4</c:v>
                </c:pt>
                <c:pt idx="362">
                  <c:v>1.8200000000000001E-4</c:v>
                </c:pt>
                <c:pt idx="363">
                  <c:v>1.76E-4</c:v>
                </c:pt>
                <c:pt idx="364">
                  <c:v>1.6899999999999999E-4</c:v>
                </c:pt>
                <c:pt idx="365">
                  <c:v>1.65E-4</c:v>
                </c:pt>
                <c:pt idx="366">
                  <c:v>1.22E-4</c:v>
                </c:pt>
                <c:pt idx="367">
                  <c:v>1.2E-4</c:v>
                </c:pt>
                <c:pt idx="368">
                  <c:v>1.3899999999999999E-4</c:v>
                </c:pt>
                <c:pt idx="369">
                  <c:v>1.6100000000000001E-4</c:v>
                </c:pt>
                <c:pt idx="370">
                  <c:v>1.0399999999999999E-4</c:v>
                </c:pt>
                <c:pt idx="371">
                  <c:v>1.02E-4</c:v>
                </c:pt>
                <c:pt idx="372">
                  <c:v>1.5899999999999999E-4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41-467D-99F9-4DF5D0B1C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520448"/>
        <c:axId val="1129504224"/>
      </c:lineChart>
      <c:catAx>
        <c:axId val="112948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481760"/>
        <c:crosses val="autoZero"/>
        <c:auto val="1"/>
        <c:lblAlgn val="ctr"/>
        <c:lblOffset val="100"/>
        <c:noMultiLvlLbl val="0"/>
      </c:catAx>
      <c:valAx>
        <c:axId val="112948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488832"/>
        <c:crosses val="autoZero"/>
        <c:crossBetween val="between"/>
      </c:valAx>
      <c:valAx>
        <c:axId val="11295042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520448"/>
        <c:crosses val="max"/>
        <c:crossBetween val="between"/>
      </c:valAx>
      <c:catAx>
        <c:axId val="1129520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9504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Calcite XY Shear (0 is not built)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Inner Dia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'Calcite 5_4 optimization'!$F$5:$NS$5</c:f>
              <c:numCache>
                <c:formatCode>General</c:formatCode>
                <c:ptCount val="378"/>
                <c:pt idx="0">
                  <c:v>35.5</c:v>
                </c:pt>
                <c:pt idx="1">
                  <c:v>36</c:v>
                </c:pt>
                <c:pt idx="2">
                  <c:v>36.5</c:v>
                </c:pt>
                <c:pt idx="3">
                  <c:v>37</c:v>
                </c:pt>
                <c:pt idx="4">
                  <c:v>37.5</c:v>
                </c:pt>
                <c:pt idx="5">
                  <c:v>38</c:v>
                </c:pt>
                <c:pt idx="6">
                  <c:v>38.5</c:v>
                </c:pt>
                <c:pt idx="7">
                  <c:v>39</c:v>
                </c:pt>
                <c:pt idx="8">
                  <c:v>39.5</c:v>
                </c:pt>
                <c:pt idx="9">
                  <c:v>40</c:v>
                </c:pt>
                <c:pt idx="10">
                  <c:v>40.5</c:v>
                </c:pt>
                <c:pt idx="11">
                  <c:v>41</c:v>
                </c:pt>
                <c:pt idx="12">
                  <c:v>41.5</c:v>
                </c:pt>
                <c:pt idx="13">
                  <c:v>42</c:v>
                </c:pt>
                <c:pt idx="14">
                  <c:v>42.5</c:v>
                </c:pt>
                <c:pt idx="15">
                  <c:v>43</c:v>
                </c:pt>
                <c:pt idx="16">
                  <c:v>43.5</c:v>
                </c:pt>
                <c:pt idx="17">
                  <c:v>44</c:v>
                </c:pt>
                <c:pt idx="18">
                  <c:v>35.5</c:v>
                </c:pt>
                <c:pt idx="19">
                  <c:v>36</c:v>
                </c:pt>
                <c:pt idx="20">
                  <c:v>36.5</c:v>
                </c:pt>
                <c:pt idx="21">
                  <c:v>37</c:v>
                </c:pt>
                <c:pt idx="22">
                  <c:v>37.5</c:v>
                </c:pt>
                <c:pt idx="23">
                  <c:v>38</c:v>
                </c:pt>
                <c:pt idx="24">
                  <c:v>38.5</c:v>
                </c:pt>
                <c:pt idx="25">
                  <c:v>39</c:v>
                </c:pt>
                <c:pt idx="26">
                  <c:v>39.5</c:v>
                </c:pt>
                <c:pt idx="27">
                  <c:v>40</c:v>
                </c:pt>
                <c:pt idx="28">
                  <c:v>40.5</c:v>
                </c:pt>
                <c:pt idx="29">
                  <c:v>41</c:v>
                </c:pt>
                <c:pt idx="30">
                  <c:v>41.5</c:v>
                </c:pt>
                <c:pt idx="31">
                  <c:v>42</c:v>
                </c:pt>
                <c:pt idx="32">
                  <c:v>42.5</c:v>
                </c:pt>
                <c:pt idx="33">
                  <c:v>43</c:v>
                </c:pt>
                <c:pt idx="34">
                  <c:v>43.5</c:v>
                </c:pt>
                <c:pt idx="35">
                  <c:v>44</c:v>
                </c:pt>
                <c:pt idx="36">
                  <c:v>35.5</c:v>
                </c:pt>
                <c:pt idx="37">
                  <c:v>36</c:v>
                </c:pt>
                <c:pt idx="38">
                  <c:v>36.5</c:v>
                </c:pt>
                <c:pt idx="39">
                  <c:v>37</c:v>
                </c:pt>
                <c:pt idx="40">
                  <c:v>37.5</c:v>
                </c:pt>
                <c:pt idx="41">
                  <c:v>38</c:v>
                </c:pt>
                <c:pt idx="42">
                  <c:v>38.5</c:v>
                </c:pt>
                <c:pt idx="43">
                  <c:v>39</c:v>
                </c:pt>
                <c:pt idx="44">
                  <c:v>39.5</c:v>
                </c:pt>
                <c:pt idx="45">
                  <c:v>40</c:v>
                </c:pt>
                <c:pt idx="46">
                  <c:v>40.5</c:v>
                </c:pt>
                <c:pt idx="47">
                  <c:v>41</c:v>
                </c:pt>
                <c:pt idx="48">
                  <c:v>41.5</c:v>
                </c:pt>
                <c:pt idx="49">
                  <c:v>42</c:v>
                </c:pt>
                <c:pt idx="50">
                  <c:v>42.5</c:v>
                </c:pt>
                <c:pt idx="51">
                  <c:v>43</c:v>
                </c:pt>
                <c:pt idx="52">
                  <c:v>43.5</c:v>
                </c:pt>
                <c:pt idx="53">
                  <c:v>44</c:v>
                </c:pt>
                <c:pt idx="54">
                  <c:v>35.5</c:v>
                </c:pt>
                <c:pt idx="55">
                  <c:v>36</c:v>
                </c:pt>
                <c:pt idx="56">
                  <c:v>36.5</c:v>
                </c:pt>
                <c:pt idx="57">
                  <c:v>37</c:v>
                </c:pt>
                <c:pt idx="58">
                  <c:v>37.5</c:v>
                </c:pt>
                <c:pt idx="59">
                  <c:v>38</c:v>
                </c:pt>
                <c:pt idx="60">
                  <c:v>38.5</c:v>
                </c:pt>
                <c:pt idx="61">
                  <c:v>39</c:v>
                </c:pt>
                <c:pt idx="62">
                  <c:v>39.5</c:v>
                </c:pt>
                <c:pt idx="63">
                  <c:v>40</c:v>
                </c:pt>
                <c:pt idx="64">
                  <c:v>40.5</c:v>
                </c:pt>
                <c:pt idx="65">
                  <c:v>41</c:v>
                </c:pt>
                <c:pt idx="66">
                  <c:v>41.5</c:v>
                </c:pt>
                <c:pt idx="67">
                  <c:v>42</c:v>
                </c:pt>
                <c:pt idx="68">
                  <c:v>42.5</c:v>
                </c:pt>
                <c:pt idx="69">
                  <c:v>43</c:v>
                </c:pt>
                <c:pt idx="70">
                  <c:v>43.5</c:v>
                </c:pt>
                <c:pt idx="71">
                  <c:v>44</c:v>
                </c:pt>
                <c:pt idx="72">
                  <c:v>35.5</c:v>
                </c:pt>
                <c:pt idx="73">
                  <c:v>36</c:v>
                </c:pt>
                <c:pt idx="74">
                  <c:v>36.5</c:v>
                </c:pt>
                <c:pt idx="75">
                  <c:v>37</c:v>
                </c:pt>
                <c:pt idx="76">
                  <c:v>37.5</c:v>
                </c:pt>
                <c:pt idx="77">
                  <c:v>38</c:v>
                </c:pt>
                <c:pt idx="78">
                  <c:v>38.5</c:v>
                </c:pt>
                <c:pt idx="79">
                  <c:v>39</c:v>
                </c:pt>
                <c:pt idx="80">
                  <c:v>39.5</c:v>
                </c:pt>
                <c:pt idx="81">
                  <c:v>40</c:v>
                </c:pt>
                <c:pt idx="82">
                  <c:v>40.5</c:v>
                </c:pt>
                <c:pt idx="83">
                  <c:v>41</c:v>
                </c:pt>
                <c:pt idx="84">
                  <c:v>41.5</c:v>
                </c:pt>
                <c:pt idx="85">
                  <c:v>42</c:v>
                </c:pt>
                <c:pt idx="86">
                  <c:v>42.5</c:v>
                </c:pt>
                <c:pt idx="87">
                  <c:v>43</c:v>
                </c:pt>
                <c:pt idx="88">
                  <c:v>43.5</c:v>
                </c:pt>
                <c:pt idx="89">
                  <c:v>44</c:v>
                </c:pt>
                <c:pt idx="90">
                  <c:v>35.5</c:v>
                </c:pt>
                <c:pt idx="91">
                  <c:v>36</c:v>
                </c:pt>
                <c:pt idx="92">
                  <c:v>36.5</c:v>
                </c:pt>
                <c:pt idx="93">
                  <c:v>37</c:v>
                </c:pt>
                <c:pt idx="94">
                  <c:v>37.5</c:v>
                </c:pt>
                <c:pt idx="95">
                  <c:v>38</c:v>
                </c:pt>
                <c:pt idx="96">
                  <c:v>38.5</c:v>
                </c:pt>
                <c:pt idx="97">
                  <c:v>39</c:v>
                </c:pt>
                <c:pt idx="98">
                  <c:v>39.5</c:v>
                </c:pt>
                <c:pt idx="99">
                  <c:v>40</c:v>
                </c:pt>
                <c:pt idx="100">
                  <c:v>40.5</c:v>
                </c:pt>
                <c:pt idx="101">
                  <c:v>41</c:v>
                </c:pt>
                <c:pt idx="102">
                  <c:v>41.5</c:v>
                </c:pt>
                <c:pt idx="103">
                  <c:v>42</c:v>
                </c:pt>
                <c:pt idx="104">
                  <c:v>42.5</c:v>
                </c:pt>
                <c:pt idx="105">
                  <c:v>43</c:v>
                </c:pt>
                <c:pt idx="106">
                  <c:v>43.5</c:v>
                </c:pt>
                <c:pt idx="107">
                  <c:v>44</c:v>
                </c:pt>
                <c:pt idx="108">
                  <c:v>35.5</c:v>
                </c:pt>
                <c:pt idx="109">
                  <c:v>36</c:v>
                </c:pt>
                <c:pt idx="110">
                  <c:v>36.5</c:v>
                </c:pt>
                <c:pt idx="111">
                  <c:v>37</c:v>
                </c:pt>
                <c:pt idx="112">
                  <c:v>37.5</c:v>
                </c:pt>
                <c:pt idx="113">
                  <c:v>38</c:v>
                </c:pt>
                <c:pt idx="114">
                  <c:v>38.5</c:v>
                </c:pt>
                <c:pt idx="115">
                  <c:v>39</c:v>
                </c:pt>
                <c:pt idx="116">
                  <c:v>39.5</c:v>
                </c:pt>
                <c:pt idx="117">
                  <c:v>40</c:v>
                </c:pt>
                <c:pt idx="118">
                  <c:v>40.5</c:v>
                </c:pt>
                <c:pt idx="119">
                  <c:v>41</c:v>
                </c:pt>
                <c:pt idx="120">
                  <c:v>41.5</c:v>
                </c:pt>
                <c:pt idx="121">
                  <c:v>42</c:v>
                </c:pt>
                <c:pt idx="122">
                  <c:v>42.5</c:v>
                </c:pt>
                <c:pt idx="123">
                  <c:v>43</c:v>
                </c:pt>
                <c:pt idx="124">
                  <c:v>43.5</c:v>
                </c:pt>
                <c:pt idx="125">
                  <c:v>44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35.5</c:v>
                </c:pt>
                <c:pt idx="145">
                  <c:v>36</c:v>
                </c:pt>
                <c:pt idx="146">
                  <c:v>36.5</c:v>
                </c:pt>
                <c:pt idx="147">
                  <c:v>37</c:v>
                </c:pt>
                <c:pt idx="148">
                  <c:v>37.5</c:v>
                </c:pt>
                <c:pt idx="149">
                  <c:v>38</c:v>
                </c:pt>
                <c:pt idx="150">
                  <c:v>38.5</c:v>
                </c:pt>
                <c:pt idx="151">
                  <c:v>39</c:v>
                </c:pt>
                <c:pt idx="152">
                  <c:v>39.5</c:v>
                </c:pt>
                <c:pt idx="153">
                  <c:v>40</c:v>
                </c:pt>
                <c:pt idx="154">
                  <c:v>40.5</c:v>
                </c:pt>
                <c:pt idx="155">
                  <c:v>41</c:v>
                </c:pt>
                <c:pt idx="156">
                  <c:v>41.5</c:v>
                </c:pt>
                <c:pt idx="157">
                  <c:v>42</c:v>
                </c:pt>
                <c:pt idx="158">
                  <c:v>42.5</c:v>
                </c:pt>
                <c:pt idx="159">
                  <c:v>43</c:v>
                </c:pt>
                <c:pt idx="160">
                  <c:v>43.5</c:v>
                </c:pt>
                <c:pt idx="161">
                  <c:v>44</c:v>
                </c:pt>
                <c:pt idx="162">
                  <c:v>35.5</c:v>
                </c:pt>
                <c:pt idx="163">
                  <c:v>36</c:v>
                </c:pt>
                <c:pt idx="164">
                  <c:v>36.5</c:v>
                </c:pt>
                <c:pt idx="165">
                  <c:v>37</c:v>
                </c:pt>
                <c:pt idx="166">
                  <c:v>37.5</c:v>
                </c:pt>
                <c:pt idx="167">
                  <c:v>38</c:v>
                </c:pt>
                <c:pt idx="168">
                  <c:v>38.5</c:v>
                </c:pt>
                <c:pt idx="169">
                  <c:v>39</c:v>
                </c:pt>
                <c:pt idx="170">
                  <c:v>39.5</c:v>
                </c:pt>
                <c:pt idx="171">
                  <c:v>40</c:v>
                </c:pt>
                <c:pt idx="172">
                  <c:v>40.5</c:v>
                </c:pt>
                <c:pt idx="173">
                  <c:v>41</c:v>
                </c:pt>
                <c:pt idx="174">
                  <c:v>41.5</c:v>
                </c:pt>
                <c:pt idx="175">
                  <c:v>42</c:v>
                </c:pt>
                <c:pt idx="176">
                  <c:v>42.5</c:v>
                </c:pt>
                <c:pt idx="177">
                  <c:v>43</c:v>
                </c:pt>
                <c:pt idx="178">
                  <c:v>43.5</c:v>
                </c:pt>
                <c:pt idx="179">
                  <c:v>44</c:v>
                </c:pt>
                <c:pt idx="180">
                  <c:v>35.5</c:v>
                </c:pt>
                <c:pt idx="181">
                  <c:v>36</c:v>
                </c:pt>
                <c:pt idx="182">
                  <c:v>36.5</c:v>
                </c:pt>
                <c:pt idx="183">
                  <c:v>37</c:v>
                </c:pt>
                <c:pt idx="184">
                  <c:v>37.5</c:v>
                </c:pt>
                <c:pt idx="185">
                  <c:v>38</c:v>
                </c:pt>
                <c:pt idx="186">
                  <c:v>38.5</c:v>
                </c:pt>
                <c:pt idx="187">
                  <c:v>39</c:v>
                </c:pt>
                <c:pt idx="188">
                  <c:v>39.5</c:v>
                </c:pt>
                <c:pt idx="189">
                  <c:v>40</c:v>
                </c:pt>
                <c:pt idx="190">
                  <c:v>40.5</c:v>
                </c:pt>
                <c:pt idx="191">
                  <c:v>41</c:v>
                </c:pt>
                <c:pt idx="192">
                  <c:v>41.5</c:v>
                </c:pt>
                <c:pt idx="193">
                  <c:v>42</c:v>
                </c:pt>
                <c:pt idx="194">
                  <c:v>42.5</c:v>
                </c:pt>
                <c:pt idx="195">
                  <c:v>43</c:v>
                </c:pt>
                <c:pt idx="196">
                  <c:v>43.5</c:v>
                </c:pt>
                <c:pt idx="197">
                  <c:v>44</c:v>
                </c:pt>
                <c:pt idx="198">
                  <c:v>35.5</c:v>
                </c:pt>
                <c:pt idx="199">
                  <c:v>36</c:v>
                </c:pt>
                <c:pt idx="200">
                  <c:v>36.5</c:v>
                </c:pt>
                <c:pt idx="201">
                  <c:v>37</c:v>
                </c:pt>
                <c:pt idx="202">
                  <c:v>37.5</c:v>
                </c:pt>
                <c:pt idx="203">
                  <c:v>38</c:v>
                </c:pt>
                <c:pt idx="204">
                  <c:v>38.5</c:v>
                </c:pt>
                <c:pt idx="205">
                  <c:v>39</c:v>
                </c:pt>
                <c:pt idx="206">
                  <c:v>39.5</c:v>
                </c:pt>
                <c:pt idx="207">
                  <c:v>40</c:v>
                </c:pt>
                <c:pt idx="208">
                  <c:v>40.5</c:v>
                </c:pt>
                <c:pt idx="209">
                  <c:v>41</c:v>
                </c:pt>
                <c:pt idx="210">
                  <c:v>41.5</c:v>
                </c:pt>
                <c:pt idx="211">
                  <c:v>42</c:v>
                </c:pt>
                <c:pt idx="212">
                  <c:v>42.5</c:v>
                </c:pt>
                <c:pt idx="213">
                  <c:v>43</c:v>
                </c:pt>
                <c:pt idx="214">
                  <c:v>43.5</c:v>
                </c:pt>
                <c:pt idx="215">
                  <c:v>44</c:v>
                </c:pt>
                <c:pt idx="216">
                  <c:v>35.5</c:v>
                </c:pt>
                <c:pt idx="217">
                  <c:v>36</c:v>
                </c:pt>
                <c:pt idx="218">
                  <c:v>36.5</c:v>
                </c:pt>
                <c:pt idx="219">
                  <c:v>37</c:v>
                </c:pt>
                <c:pt idx="220">
                  <c:v>37.5</c:v>
                </c:pt>
                <c:pt idx="221">
                  <c:v>38</c:v>
                </c:pt>
                <c:pt idx="222">
                  <c:v>38.5</c:v>
                </c:pt>
                <c:pt idx="223">
                  <c:v>39</c:v>
                </c:pt>
                <c:pt idx="224">
                  <c:v>39.5</c:v>
                </c:pt>
                <c:pt idx="225">
                  <c:v>40</c:v>
                </c:pt>
                <c:pt idx="226">
                  <c:v>40.5</c:v>
                </c:pt>
                <c:pt idx="227">
                  <c:v>41</c:v>
                </c:pt>
                <c:pt idx="228">
                  <c:v>41.5</c:v>
                </c:pt>
                <c:pt idx="229">
                  <c:v>42</c:v>
                </c:pt>
                <c:pt idx="230">
                  <c:v>42.5</c:v>
                </c:pt>
                <c:pt idx="231">
                  <c:v>43</c:v>
                </c:pt>
                <c:pt idx="232">
                  <c:v>43.5</c:v>
                </c:pt>
                <c:pt idx="233">
                  <c:v>44</c:v>
                </c:pt>
                <c:pt idx="234">
                  <c:v>35.5</c:v>
                </c:pt>
                <c:pt idx="235">
                  <c:v>36</c:v>
                </c:pt>
                <c:pt idx="236">
                  <c:v>36.5</c:v>
                </c:pt>
                <c:pt idx="237">
                  <c:v>37</c:v>
                </c:pt>
                <c:pt idx="238">
                  <c:v>37.5</c:v>
                </c:pt>
                <c:pt idx="239">
                  <c:v>38</c:v>
                </c:pt>
                <c:pt idx="240">
                  <c:v>38.5</c:v>
                </c:pt>
                <c:pt idx="241">
                  <c:v>39</c:v>
                </c:pt>
                <c:pt idx="242">
                  <c:v>39.5</c:v>
                </c:pt>
                <c:pt idx="243">
                  <c:v>40</c:v>
                </c:pt>
                <c:pt idx="244">
                  <c:v>40.5</c:v>
                </c:pt>
                <c:pt idx="245">
                  <c:v>41</c:v>
                </c:pt>
                <c:pt idx="246">
                  <c:v>41.5</c:v>
                </c:pt>
                <c:pt idx="247">
                  <c:v>42</c:v>
                </c:pt>
                <c:pt idx="248">
                  <c:v>42.5</c:v>
                </c:pt>
                <c:pt idx="249">
                  <c:v>43</c:v>
                </c:pt>
                <c:pt idx="250">
                  <c:v>43.5</c:v>
                </c:pt>
                <c:pt idx="251">
                  <c:v>44</c:v>
                </c:pt>
                <c:pt idx="252">
                  <c:v>35.5</c:v>
                </c:pt>
                <c:pt idx="253">
                  <c:v>36</c:v>
                </c:pt>
                <c:pt idx="254">
                  <c:v>36.5</c:v>
                </c:pt>
                <c:pt idx="255">
                  <c:v>37</c:v>
                </c:pt>
                <c:pt idx="256">
                  <c:v>37.5</c:v>
                </c:pt>
                <c:pt idx="257">
                  <c:v>38</c:v>
                </c:pt>
                <c:pt idx="258">
                  <c:v>38.5</c:v>
                </c:pt>
                <c:pt idx="259">
                  <c:v>39</c:v>
                </c:pt>
                <c:pt idx="260">
                  <c:v>39.5</c:v>
                </c:pt>
                <c:pt idx="261">
                  <c:v>40</c:v>
                </c:pt>
                <c:pt idx="262">
                  <c:v>40.5</c:v>
                </c:pt>
                <c:pt idx="263">
                  <c:v>41</c:v>
                </c:pt>
                <c:pt idx="264">
                  <c:v>41.5</c:v>
                </c:pt>
                <c:pt idx="265">
                  <c:v>42</c:v>
                </c:pt>
                <c:pt idx="266">
                  <c:v>42.5</c:v>
                </c:pt>
                <c:pt idx="267">
                  <c:v>43</c:v>
                </c:pt>
                <c:pt idx="268">
                  <c:v>43.5</c:v>
                </c:pt>
                <c:pt idx="269">
                  <c:v>44</c:v>
                </c:pt>
                <c:pt idx="270">
                  <c:v>35.5</c:v>
                </c:pt>
                <c:pt idx="271">
                  <c:v>36</c:v>
                </c:pt>
                <c:pt idx="272">
                  <c:v>36.5</c:v>
                </c:pt>
                <c:pt idx="273">
                  <c:v>37</c:v>
                </c:pt>
                <c:pt idx="274">
                  <c:v>37.5</c:v>
                </c:pt>
                <c:pt idx="275">
                  <c:v>38</c:v>
                </c:pt>
                <c:pt idx="276">
                  <c:v>38.5</c:v>
                </c:pt>
                <c:pt idx="277">
                  <c:v>39</c:v>
                </c:pt>
                <c:pt idx="278">
                  <c:v>39.5</c:v>
                </c:pt>
                <c:pt idx="279">
                  <c:v>40</c:v>
                </c:pt>
                <c:pt idx="280">
                  <c:v>40.5</c:v>
                </c:pt>
                <c:pt idx="281">
                  <c:v>41</c:v>
                </c:pt>
                <c:pt idx="282">
                  <c:v>41.5</c:v>
                </c:pt>
                <c:pt idx="283">
                  <c:v>42</c:v>
                </c:pt>
                <c:pt idx="284">
                  <c:v>42.5</c:v>
                </c:pt>
                <c:pt idx="285">
                  <c:v>43</c:v>
                </c:pt>
                <c:pt idx="286">
                  <c:v>43.5</c:v>
                </c:pt>
                <c:pt idx="287">
                  <c:v>44</c:v>
                </c:pt>
                <c:pt idx="288">
                  <c:v>35.5</c:v>
                </c:pt>
                <c:pt idx="289">
                  <c:v>36</c:v>
                </c:pt>
                <c:pt idx="290">
                  <c:v>36.5</c:v>
                </c:pt>
                <c:pt idx="291">
                  <c:v>37</c:v>
                </c:pt>
                <c:pt idx="292">
                  <c:v>37.5</c:v>
                </c:pt>
                <c:pt idx="293">
                  <c:v>38</c:v>
                </c:pt>
                <c:pt idx="294">
                  <c:v>38.5</c:v>
                </c:pt>
                <c:pt idx="295">
                  <c:v>39</c:v>
                </c:pt>
                <c:pt idx="296">
                  <c:v>39.5</c:v>
                </c:pt>
                <c:pt idx="297">
                  <c:v>40</c:v>
                </c:pt>
                <c:pt idx="298">
                  <c:v>40.5</c:v>
                </c:pt>
                <c:pt idx="299">
                  <c:v>41</c:v>
                </c:pt>
                <c:pt idx="300">
                  <c:v>41.5</c:v>
                </c:pt>
                <c:pt idx="301">
                  <c:v>42</c:v>
                </c:pt>
                <c:pt idx="302">
                  <c:v>42.5</c:v>
                </c:pt>
                <c:pt idx="303">
                  <c:v>43</c:v>
                </c:pt>
                <c:pt idx="304">
                  <c:v>43.5</c:v>
                </c:pt>
                <c:pt idx="305">
                  <c:v>44</c:v>
                </c:pt>
                <c:pt idx="306">
                  <c:v>35.5</c:v>
                </c:pt>
                <c:pt idx="307">
                  <c:v>36</c:v>
                </c:pt>
                <c:pt idx="308">
                  <c:v>36.5</c:v>
                </c:pt>
                <c:pt idx="309">
                  <c:v>37</c:v>
                </c:pt>
                <c:pt idx="310">
                  <c:v>37.5</c:v>
                </c:pt>
                <c:pt idx="311">
                  <c:v>38</c:v>
                </c:pt>
                <c:pt idx="312">
                  <c:v>38.5</c:v>
                </c:pt>
                <c:pt idx="313">
                  <c:v>39</c:v>
                </c:pt>
                <c:pt idx="314">
                  <c:v>39.5</c:v>
                </c:pt>
                <c:pt idx="315">
                  <c:v>40</c:v>
                </c:pt>
                <c:pt idx="316">
                  <c:v>40.5</c:v>
                </c:pt>
                <c:pt idx="317">
                  <c:v>41</c:v>
                </c:pt>
                <c:pt idx="318">
                  <c:v>41.5</c:v>
                </c:pt>
                <c:pt idx="319">
                  <c:v>42</c:v>
                </c:pt>
                <c:pt idx="320">
                  <c:v>42.5</c:v>
                </c:pt>
                <c:pt idx="321">
                  <c:v>43</c:v>
                </c:pt>
                <c:pt idx="322">
                  <c:v>43.5</c:v>
                </c:pt>
                <c:pt idx="323">
                  <c:v>44</c:v>
                </c:pt>
                <c:pt idx="324">
                  <c:v>35.5</c:v>
                </c:pt>
                <c:pt idx="325">
                  <c:v>36</c:v>
                </c:pt>
                <c:pt idx="326">
                  <c:v>36.5</c:v>
                </c:pt>
                <c:pt idx="327">
                  <c:v>37</c:v>
                </c:pt>
                <c:pt idx="328">
                  <c:v>37.5</c:v>
                </c:pt>
                <c:pt idx="329">
                  <c:v>38</c:v>
                </c:pt>
                <c:pt idx="330">
                  <c:v>38.5</c:v>
                </c:pt>
                <c:pt idx="331">
                  <c:v>39</c:v>
                </c:pt>
                <c:pt idx="332">
                  <c:v>39.5</c:v>
                </c:pt>
                <c:pt idx="333">
                  <c:v>40</c:v>
                </c:pt>
                <c:pt idx="334">
                  <c:v>40.5</c:v>
                </c:pt>
                <c:pt idx="335">
                  <c:v>41</c:v>
                </c:pt>
                <c:pt idx="336">
                  <c:v>41.5</c:v>
                </c:pt>
                <c:pt idx="337">
                  <c:v>42</c:v>
                </c:pt>
                <c:pt idx="338">
                  <c:v>42.5</c:v>
                </c:pt>
                <c:pt idx="339">
                  <c:v>43</c:v>
                </c:pt>
                <c:pt idx="340">
                  <c:v>43.5</c:v>
                </c:pt>
                <c:pt idx="341">
                  <c:v>44</c:v>
                </c:pt>
                <c:pt idx="342">
                  <c:v>35.5</c:v>
                </c:pt>
                <c:pt idx="343">
                  <c:v>36</c:v>
                </c:pt>
                <c:pt idx="344">
                  <c:v>36.5</c:v>
                </c:pt>
                <c:pt idx="345">
                  <c:v>37</c:v>
                </c:pt>
                <c:pt idx="346">
                  <c:v>37.5</c:v>
                </c:pt>
                <c:pt idx="347">
                  <c:v>38</c:v>
                </c:pt>
                <c:pt idx="348">
                  <c:v>38.5</c:v>
                </c:pt>
                <c:pt idx="349">
                  <c:v>39</c:v>
                </c:pt>
                <c:pt idx="350">
                  <c:v>39.5</c:v>
                </c:pt>
                <c:pt idx="351">
                  <c:v>40</c:v>
                </c:pt>
                <c:pt idx="352">
                  <c:v>40.5</c:v>
                </c:pt>
                <c:pt idx="353">
                  <c:v>41</c:v>
                </c:pt>
                <c:pt idx="354">
                  <c:v>41.5</c:v>
                </c:pt>
                <c:pt idx="355">
                  <c:v>42</c:v>
                </c:pt>
                <c:pt idx="356">
                  <c:v>42.5</c:v>
                </c:pt>
                <c:pt idx="357">
                  <c:v>43</c:v>
                </c:pt>
                <c:pt idx="358">
                  <c:v>43.5</c:v>
                </c:pt>
                <c:pt idx="359">
                  <c:v>44</c:v>
                </c:pt>
                <c:pt idx="360">
                  <c:v>35.5</c:v>
                </c:pt>
                <c:pt idx="361">
                  <c:v>36</c:v>
                </c:pt>
                <c:pt idx="362">
                  <c:v>36.5</c:v>
                </c:pt>
                <c:pt idx="363">
                  <c:v>37</c:v>
                </c:pt>
                <c:pt idx="364">
                  <c:v>37.5</c:v>
                </c:pt>
                <c:pt idx="365">
                  <c:v>38</c:v>
                </c:pt>
                <c:pt idx="366">
                  <c:v>38.5</c:v>
                </c:pt>
                <c:pt idx="367">
                  <c:v>39</c:v>
                </c:pt>
                <c:pt idx="368">
                  <c:v>39.5</c:v>
                </c:pt>
                <c:pt idx="369">
                  <c:v>40</c:v>
                </c:pt>
                <c:pt idx="370">
                  <c:v>40.5</c:v>
                </c:pt>
                <c:pt idx="371">
                  <c:v>41</c:v>
                </c:pt>
                <c:pt idx="372">
                  <c:v>41.5</c:v>
                </c:pt>
                <c:pt idx="373">
                  <c:v>42</c:v>
                </c:pt>
                <c:pt idx="374">
                  <c:v>42.5</c:v>
                </c:pt>
                <c:pt idx="375">
                  <c:v>43</c:v>
                </c:pt>
                <c:pt idx="376">
                  <c:v>43.5</c:v>
                </c:pt>
                <c:pt idx="37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0-4CD6-890D-1C538289348A}"/>
            </c:ext>
          </c:extLst>
        </c:ser>
        <c:ser>
          <c:idx val="1"/>
          <c:order val="1"/>
          <c:tx>
            <c:v>Outer Dia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'Calcite 5_4 optimization'!$F$6:$NS$6</c:f>
              <c:numCache>
                <c:formatCode>General</c:formatCode>
                <c:ptCount val="378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46</c:v>
                </c:pt>
                <c:pt idx="19">
                  <c:v>46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46</c:v>
                </c:pt>
                <c:pt idx="24">
                  <c:v>46</c:v>
                </c:pt>
                <c:pt idx="25">
                  <c:v>46</c:v>
                </c:pt>
                <c:pt idx="26">
                  <c:v>46</c:v>
                </c:pt>
                <c:pt idx="27">
                  <c:v>46</c:v>
                </c:pt>
                <c:pt idx="28">
                  <c:v>46</c:v>
                </c:pt>
                <c:pt idx="29">
                  <c:v>46</c:v>
                </c:pt>
                <c:pt idx="30">
                  <c:v>46</c:v>
                </c:pt>
                <c:pt idx="31">
                  <c:v>46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47</c:v>
                </c:pt>
                <c:pt idx="37">
                  <c:v>47</c:v>
                </c:pt>
                <c:pt idx="38">
                  <c:v>47</c:v>
                </c:pt>
                <c:pt idx="39">
                  <c:v>47</c:v>
                </c:pt>
                <c:pt idx="40">
                  <c:v>47</c:v>
                </c:pt>
                <c:pt idx="41">
                  <c:v>47</c:v>
                </c:pt>
                <c:pt idx="42">
                  <c:v>47</c:v>
                </c:pt>
                <c:pt idx="43">
                  <c:v>47</c:v>
                </c:pt>
                <c:pt idx="44">
                  <c:v>47</c:v>
                </c:pt>
                <c:pt idx="45">
                  <c:v>47</c:v>
                </c:pt>
                <c:pt idx="46">
                  <c:v>47</c:v>
                </c:pt>
                <c:pt idx="47">
                  <c:v>47</c:v>
                </c:pt>
                <c:pt idx="48">
                  <c:v>47</c:v>
                </c:pt>
                <c:pt idx="49">
                  <c:v>47</c:v>
                </c:pt>
                <c:pt idx="50">
                  <c:v>47</c:v>
                </c:pt>
                <c:pt idx="51">
                  <c:v>47</c:v>
                </c:pt>
                <c:pt idx="52">
                  <c:v>47</c:v>
                </c:pt>
                <c:pt idx="53">
                  <c:v>47</c:v>
                </c:pt>
                <c:pt idx="54">
                  <c:v>48</c:v>
                </c:pt>
                <c:pt idx="55">
                  <c:v>48</c:v>
                </c:pt>
                <c:pt idx="56">
                  <c:v>48</c:v>
                </c:pt>
                <c:pt idx="57">
                  <c:v>48</c:v>
                </c:pt>
                <c:pt idx="58">
                  <c:v>48</c:v>
                </c:pt>
                <c:pt idx="59">
                  <c:v>48</c:v>
                </c:pt>
                <c:pt idx="60">
                  <c:v>48</c:v>
                </c:pt>
                <c:pt idx="61">
                  <c:v>48</c:v>
                </c:pt>
                <c:pt idx="62">
                  <c:v>48</c:v>
                </c:pt>
                <c:pt idx="63">
                  <c:v>48</c:v>
                </c:pt>
                <c:pt idx="64">
                  <c:v>48</c:v>
                </c:pt>
                <c:pt idx="65">
                  <c:v>48</c:v>
                </c:pt>
                <c:pt idx="66">
                  <c:v>48</c:v>
                </c:pt>
                <c:pt idx="67">
                  <c:v>48</c:v>
                </c:pt>
                <c:pt idx="68">
                  <c:v>48</c:v>
                </c:pt>
                <c:pt idx="69">
                  <c:v>48</c:v>
                </c:pt>
                <c:pt idx="70">
                  <c:v>48</c:v>
                </c:pt>
                <c:pt idx="71">
                  <c:v>48</c:v>
                </c:pt>
                <c:pt idx="72">
                  <c:v>49</c:v>
                </c:pt>
                <c:pt idx="73">
                  <c:v>49</c:v>
                </c:pt>
                <c:pt idx="74">
                  <c:v>49</c:v>
                </c:pt>
                <c:pt idx="75">
                  <c:v>49</c:v>
                </c:pt>
                <c:pt idx="76">
                  <c:v>49</c:v>
                </c:pt>
                <c:pt idx="77">
                  <c:v>49</c:v>
                </c:pt>
                <c:pt idx="78">
                  <c:v>49</c:v>
                </c:pt>
                <c:pt idx="79">
                  <c:v>49</c:v>
                </c:pt>
                <c:pt idx="80">
                  <c:v>49</c:v>
                </c:pt>
                <c:pt idx="81">
                  <c:v>49</c:v>
                </c:pt>
                <c:pt idx="82">
                  <c:v>49</c:v>
                </c:pt>
                <c:pt idx="83">
                  <c:v>49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49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51</c:v>
                </c:pt>
                <c:pt idx="109">
                  <c:v>51</c:v>
                </c:pt>
                <c:pt idx="110">
                  <c:v>51</c:v>
                </c:pt>
                <c:pt idx="111">
                  <c:v>51</c:v>
                </c:pt>
                <c:pt idx="112">
                  <c:v>51</c:v>
                </c:pt>
                <c:pt idx="113">
                  <c:v>51</c:v>
                </c:pt>
                <c:pt idx="114">
                  <c:v>51</c:v>
                </c:pt>
                <c:pt idx="115">
                  <c:v>51</c:v>
                </c:pt>
                <c:pt idx="116">
                  <c:v>51</c:v>
                </c:pt>
                <c:pt idx="117">
                  <c:v>51</c:v>
                </c:pt>
                <c:pt idx="118">
                  <c:v>51</c:v>
                </c:pt>
                <c:pt idx="119">
                  <c:v>51</c:v>
                </c:pt>
                <c:pt idx="120">
                  <c:v>51</c:v>
                </c:pt>
                <c:pt idx="121">
                  <c:v>51</c:v>
                </c:pt>
                <c:pt idx="122">
                  <c:v>51</c:v>
                </c:pt>
                <c:pt idx="123">
                  <c:v>51</c:v>
                </c:pt>
                <c:pt idx="124">
                  <c:v>51</c:v>
                </c:pt>
                <c:pt idx="125">
                  <c:v>51</c:v>
                </c:pt>
                <c:pt idx="126">
                  <c:v>52</c:v>
                </c:pt>
                <c:pt idx="127">
                  <c:v>52</c:v>
                </c:pt>
                <c:pt idx="128">
                  <c:v>52</c:v>
                </c:pt>
                <c:pt idx="129">
                  <c:v>52</c:v>
                </c:pt>
                <c:pt idx="130">
                  <c:v>52</c:v>
                </c:pt>
                <c:pt idx="131">
                  <c:v>52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53</c:v>
                </c:pt>
                <c:pt idx="145">
                  <c:v>53</c:v>
                </c:pt>
                <c:pt idx="146">
                  <c:v>53</c:v>
                </c:pt>
                <c:pt idx="147">
                  <c:v>53</c:v>
                </c:pt>
                <c:pt idx="148">
                  <c:v>53</c:v>
                </c:pt>
                <c:pt idx="149">
                  <c:v>53</c:v>
                </c:pt>
                <c:pt idx="150">
                  <c:v>53</c:v>
                </c:pt>
                <c:pt idx="151">
                  <c:v>53</c:v>
                </c:pt>
                <c:pt idx="152">
                  <c:v>53</c:v>
                </c:pt>
                <c:pt idx="153">
                  <c:v>53</c:v>
                </c:pt>
                <c:pt idx="154">
                  <c:v>53</c:v>
                </c:pt>
                <c:pt idx="155">
                  <c:v>53</c:v>
                </c:pt>
                <c:pt idx="156">
                  <c:v>53</c:v>
                </c:pt>
                <c:pt idx="157">
                  <c:v>53</c:v>
                </c:pt>
                <c:pt idx="158">
                  <c:v>53</c:v>
                </c:pt>
                <c:pt idx="159">
                  <c:v>53</c:v>
                </c:pt>
                <c:pt idx="160">
                  <c:v>53</c:v>
                </c:pt>
                <c:pt idx="161">
                  <c:v>53</c:v>
                </c:pt>
                <c:pt idx="162">
                  <c:v>54</c:v>
                </c:pt>
                <c:pt idx="163">
                  <c:v>54</c:v>
                </c:pt>
                <c:pt idx="164">
                  <c:v>54</c:v>
                </c:pt>
                <c:pt idx="165">
                  <c:v>54</c:v>
                </c:pt>
                <c:pt idx="166">
                  <c:v>54</c:v>
                </c:pt>
                <c:pt idx="167">
                  <c:v>54</c:v>
                </c:pt>
                <c:pt idx="168">
                  <c:v>54</c:v>
                </c:pt>
                <c:pt idx="169">
                  <c:v>54</c:v>
                </c:pt>
                <c:pt idx="170">
                  <c:v>54</c:v>
                </c:pt>
                <c:pt idx="171">
                  <c:v>54</c:v>
                </c:pt>
                <c:pt idx="172">
                  <c:v>54</c:v>
                </c:pt>
                <c:pt idx="173">
                  <c:v>54</c:v>
                </c:pt>
                <c:pt idx="174">
                  <c:v>54</c:v>
                </c:pt>
                <c:pt idx="175">
                  <c:v>54</c:v>
                </c:pt>
                <c:pt idx="176">
                  <c:v>54</c:v>
                </c:pt>
                <c:pt idx="177">
                  <c:v>54</c:v>
                </c:pt>
                <c:pt idx="178">
                  <c:v>54</c:v>
                </c:pt>
                <c:pt idx="179">
                  <c:v>54</c:v>
                </c:pt>
                <c:pt idx="180">
                  <c:v>55</c:v>
                </c:pt>
                <c:pt idx="181">
                  <c:v>55</c:v>
                </c:pt>
                <c:pt idx="182">
                  <c:v>55</c:v>
                </c:pt>
                <c:pt idx="183">
                  <c:v>55</c:v>
                </c:pt>
                <c:pt idx="184">
                  <c:v>55</c:v>
                </c:pt>
                <c:pt idx="185">
                  <c:v>55</c:v>
                </c:pt>
                <c:pt idx="186">
                  <c:v>55</c:v>
                </c:pt>
                <c:pt idx="187">
                  <c:v>55</c:v>
                </c:pt>
                <c:pt idx="188">
                  <c:v>55</c:v>
                </c:pt>
                <c:pt idx="189">
                  <c:v>55</c:v>
                </c:pt>
                <c:pt idx="190">
                  <c:v>55</c:v>
                </c:pt>
                <c:pt idx="191">
                  <c:v>55</c:v>
                </c:pt>
                <c:pt idx="192">
                  <c:v>55</c:v>
                </c:pt>
                <c:pt idx="193">
                  <c:v>55</c:v>
                </c:pt>
                <c:pt idx="194">
                  <c:v>55</c:v>
                </c:pt>
                <c:pt idx="195">
                  <c:v>55</c:v>
                </c:pt>
                <c:pt idx="196">
                  <c:v>55</c:v>
                </c:pt>
                <c:pt idx="197">
                  <c:v>55</c:v>
                </c:pt>
                <c:pt idx="198">
                  <c:v>56</c:v>
                </c:pt>
                <c:pt idx="199">
                  <c:v>56</c:v>
                </c:pt>
                <c:pt idx="200">
                  <c:v>56</c:v>
                </c:pt>
                <c:pt idx="201">
                  <c:v>56</c:v>
                </c:pt>
                <c:pt idx="202">
                  <c:v>56</c:v>
                </c:pt>
                <c:pt idx="203">
                  <c:v>56</c:v>
                </c:pt>
                <c:pt idx="204">
                  <c:v>56</c:v>
                </c:pt>
                <c:pt idx="205">
                  <c:v>56</c:v>
                </c:pt>
                <c:pt idx="206">
                  <c:v>56</c:v>
                </c:pt>
                <c:pt idx="207">
                  <c:v>56</c:v>
                </c:pt>
                <c:pt idx="208">
                  <c:v>56</c:v>
                </c:pt>
                <c:pt idx="209">
                  <c:v>56</c:v>
                </c:pt>
                <c:pt idx="210">
                  <c:v>56</c:v>
                </c:pt>
                <c:pt idx="211">
                  <c:v>56</c:v>
                </c:pt>
                <c:pt idx="212">
                  <c:v>56</c:v>
                </c:pt>
                <c:pt idx="213">
                  <c:v>56</c:v>
                </c:pt>
                <c:pt idx="214">
                  <c:v>56</c:v>
                </c:pt>
                <c:pt idx="215">
                  <c:v>56</c:v>
                </c:pt>
                <c:pt idx="216">
                  <c:v>57</c:v>
                </c:pt>
                <c:pt idx="217">
                  <c:v>57</c:v>
                </c:pt>
                <c:pt idx="218">
                  <c:v>57</c:v>
                </c:pt>
                <c:pt idx="219">
                  <c:v>57</c:v>
                </c:pt>
                <c:pt idx="220">
                  <c:v>57</c:v>
                </c:pt>
                <c:pt idx="221">
                  <c:v>57</c:v>
                </c:pt>
                <c:pt idx="222">
                  <c:v>57</c:v>
                </c:pt>
                <c:pt idx="223">
                  <c:v>57</c:v>
                </c:pt>
                <c:pt idx="224">
                  <c:v>57</c:v>
                </c:pt>
                <c:pt idx="225">
                  <c:v>57</c:v>
                </c:pt>
                <c:pt idx="226">
                  <c:v>57</c:v>
                </c:pt>
                <c:pt idx="227">
                  <c:v>57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58</c:v>
                </c:pt>
                <c:pt idx="235">
                  <c:v>58</c:v>
                </c:pt>
                <c:pt idx="236">
                  <c:v>58</c:v>
                </c:pt>
                <c:pt idx="237">
                  <c:v>58</c:v>
                </c:pt>
                <c:pt idx="238">
                  <c:v>58</c:v>
                </c:pt>
                <c:pt idx="239">
                  <c:v>58</c:v>
                </c:pt>
                <c:pt idx="240">
                  <c:v>58</c:v>
                </c:pt>
                <c:pt idx="241">
                  <c:v>58</c:v>
                </c:pt>
                <c:pt idx="242">
                  <c:v>58</c:v>
                </c:pt>
                <c:pt idx="243">
                  <c:v>58</c:v>
                </c:pt>
                <c:pt idx="244">
                  <c:v>58</c:v>
                </c:pt>
                <c:pt idx="245">
                  <c:v>58</c:v>
                </c:pt>
                <c:pt idx="246">
                  <c:v>58</c:v>
                </c:pt>
                <c:pt idx="247">
                  <c:v>58</c:v>
                </c:pt>
                <c:pt idx="248">
                  <c:v>58</c:v>
                </c:pt>
                <c:pt idx="249">
                  <c:v>58</c:v>
                </c:pt>
                <c:pt idx="250">
                  <c:v>58</c:v>
                </c:pt>
                <c:pt idx="251">
                  <c:v>58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59</c:v>
                </c:pt>
                <c:pt idx="258">
                  <c:v>59</c:v>
                </c:pt>
                <c:pt idx="259">
                  <c:v>59</c:v>
                </c:pt>
                <c:pt idx="260">
                  <c:v>59</c:v>
                </c:pt>
                <c:pt idx="261">
                  <c:v>59</c:v>
                </c:pt>
                <c:pt idx="262">
                  <c:v>59</c:v>
                </c:pt>
                <c:pt idx="263">
                  <c:v>59</c:v>
                </c:pt>
                <c:pt idx="264">
                  <c:v>59</c:v>
                </c:pt>
                <c:pt idx="265">
                  <c:v>59</c:v>
                </c:pt>
                <c:pt idx="266">
                  <c:v>59</c:v>
                </c:pt>
                <c:pt idx="267">
                  <c:v>59</c:v>
                </c:pt>
                <c:pt idx="268">
                  <c:v>59</c:v>
                </c:pt>
                <c:pt idx="269">
                  <c:v>59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61</c:v>
                </c:pt>
                <c:pt idx="289">
                  <c:v>61</c:v>
                </c:pt>
                <c:pt idx="290">
                  <c:v>61</c:v>
                </c:pt>
                <c:pt idx="291">
                  <c:v>61</c:v>
                </c:pt>
                <c:pt idx="292">
                  <c:v>61</c:v>
                </c:pt>
                <c:pt idx="293">
                  <c:v>61</c:v>
                </c:pt>
                <c:pt idx="294">
                  <c:v>61</c:v>
                </c:pt>
                <c:pt idx="295">
                  <c:v>61</c:v>
                </c:pt>
                <c:pt idx="296">
                  <c:v>61</c:v>
                </c:pt>
                <c:pt idx="297">
                  <c:v>61</c:v>
                </c:pt>
                <c:pt idx="298">
                  <c:v>61</c:v>
                </c:pt>
                <c:pt idx="299">
                  <c:v>61</c:v>
                </c:pt>
                <c:pt idx="300">
                  <c:v>61</c:v>
                </c:pt>
                <c:pt idx="301">
                  <c:v>61</c:v>
                </c:pt>
                <c:pt idx="302">
                  <c:v>61</c:v>
                </c:pt>
                <c:pt idx="303">
                  <c:v>61</c:v>
                </c:pt>
                <c:pt idx="304">
                  <c:v>61</c:v>
                </c:pt>
                <c:pt idx="305">
                  <c:v>61</c:v>
                </c:pt>
                <c:pt idx="306">
                  <c:v>62</c:v>
                </c:pt>
                <c:pt idx="307">
                  <c:v>62</c:v>
                </c:pt>
                <c:pt idx="308">
                  <c:v>62</c:v>
                </c:pt>
                <c:pt idx="309">
                  <c:v>62</c:v>
                </c:pt>
                <c:pt idx="310">
                  <c:v>62</c:v>
                </c:pt>
                <c:pt idx="311">
                  <c:v>62</c:v>
                </c:pt>
                <c:pt idx="312">
                  <c:v>62</c:v>
                </c:pt>
                <c:pt idx="313">
                  <c:v>62</c:v>
                </c:pt>
                <c:pt idx="314">
                  <c:v>62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62</c:v>
                </c:pt>
                <c:pt idx="319">
                  <c:v>62</c:v>
                </c:pt>
                <c:pt idx="320">
                  <c:v>62</c:v>
                </c:pt>
                <c:pt idx="321">
                  <c:v>62</c:v>
                </c:pt>
                <c:pt idx="322">
                  <c:v>62</c:v>
                </c:pt>
                <c:pt idx="323">
                  <c:v>62</c:v>
                </c:pt>
                <c:pt idx="324">
                  <c:v>63</c:v>
                </c:pt>
                <c:pt idx="325">
                  <c:v>63</c:v>
                </c:pt>
                <c:pt idx="326">
                  <c:v>63</c:v>
                </c:pt>
                <c:pt idx="327">
                  <c:v>63</c:v>
                </c:pt>
                <c:pt idx="328">
                  <c:v>63</c:v>
                </c:pt>
                <c:pt idx="329">
                  <c:v>63</c:v>
                </c:pt>
                <c:pt idx="330">
                  <c:v>63</c:v>
                </c:pt>
                <c:pt idx="331">
                  <c:v>63</c:v>
                </c:pt>
                <c:pt idx="332">
                  <c:v>63</c:v>
                </c:pt>
                <c:pt idx="333">
                  <c:v>63</c:v>
                </c:pt>
                <c:pt idx="334">
                  <c:v>63</c:v>
                </c:pt>
                <c:pt idx="335">
                  <c:v>63</c:v>
                </c:pt>
                <c:pt idx="336">
                  <c:v>63</c:v>
                </c:pt>
                <c:pt idx="337">
                  <c:v>63</c:v>
                </c:pt>
                <c:pt idx="338">
                  <c:v>63</c:v>
                </c:pt>
                <c:pt idx="339">
                  <c:v>63</c:v>
                </c:pt>
                <c:pt idx="340">
                  <c:v>63</c:v>
                </c:pt>
                <c:pt idx="341">
                  <c:v>63</c:v>
                </c:pt>
                <c:pt idx="342">
                  <c:v>64</c:v>
                </c:pt>
                <c:pt idx="343">
                  <c:v>64</c:v>
                </c:pt>
                <c:pt idx="344">
                  <c:v>64</c:v>
                </c:pt>
                <c:pt idx="345">
                  <c:v>64</c:v>
                </c:pt>
                <c:pt idx="346">
                  <c:v>64</c:v>
                </c:pt>
                <c:pt idx="347">
                  <c:v>64</c:v>
                </c:pt>
                <c:pt idx="348">
                  <c:v>64</c:v>
                </c:pt>
                <c:pt idx="349">
                  <c:v>64</c:v>
                </c:pt>
                <c:pt idx="350">
                  <c:v>64</c:v>
                </c:pt>
                <c:pt idx="351">
                  <c:v>64</c:v>
                </c:pt>
                <c:pt idx="352">
                  <c:v>64</c:v>
                </c:pt>
                <c:pt idx="353">
                  <c:v>64</c:v>
                </c:pt>
                <c:pt idx="354">
                  <c:v>64</c:v>
                </c:pt>
                <c:pt idx="355">
                  <c:v>64</c:v>
                </c:pt>
                <c:pt idx="356">
                  <c:v>64</c:v>
                </c:pt>
                <c:pt idx="357">
                  <c:v>64</c:v>
                </c:pt>
                <c:pt idx="358">
                  <c:v>64</c:v>
                </c:pt>
                <c:pt idx="359">
                  <c:v>64</c:v>
                </c:pt>
                <c:pt idx="360">
                  <c:v>65</c:v>
                </c:pt>
                <c:pt idx="361">
                  <c:v>65</c:v>
                </c:pt>
                <c:pt idx="362">
                  <c:v>65</c:v>
                </c:pt>
                <c:pt idx="363">
                  <c:v>65</c:v>
                </c:pt>
                <c:pt idx="364">
                  <c:v>65</c:v>
                </c:pt>
                <c:pt idx="365">
                  <c:v>65</c:v>
                </c:pt>
                <c:pt idx="366">
                  <c:v>65</c:v>
                </c:pt>
                <c:pt idx="367">
                  <c:v>65</c:v>
                </c:pt>
                <c:pt idx="368">
                  <c:v>65</c:v>
                </c:pt>
                <c:pt idx="369">
                  <c:v>65</c:v>
                </c:pt>
                <c:pt idx="370">
                  <c:v>65</c:v>
                </c:pt>
                <c:pt idx="371">
                  <c:v>65</c:v>
                </c:pt>
                <c:pt idx="372">
                  <c:v>65</c:v>
                </c:pt>
                <c:pt idx="373">
                  <c:v>65</c:v>
                </c:pt>
                <c:pt idx="374">
                  <c:v>65</c:v>
                </c:pt>
                <c:pt idx="375">
                  <c:v>65</c:v>
                </c:pt>
                <c:pt idx="376">
                  <c:v>65</c:v>
                </c:pt>
                <c:pt idx="37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0-4CD6-890D-1C5382893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488832"/>
        <c:axId val="1129481760"/>
      </c:lineChart>
      <c:lineChart>
        <c:grouping val="standard"/>
        <c:varyColors val="0"/>
        <c:ser>
          <c:idx val="2"/>
          <c:order val="2"/>
          <c:tx>
            <c:v>MPa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'Calcite 5_4 optimization'!$F$9:$NS$9</c:f>
              <c:numCache>
                <c:formatCode>General</c:formatCode>
                <c:ptCount val="378"/>
                <c:pt idx="0">
                  <c:v>5.8E-5</c:v>
                </c:pt>
                <c:pt idx="1">
                  <c:v>7.1000000000000005E-5</c:v>
                </c:pt>
                <c:pt idx="2">
                  <c:v>8.2000000000000001E-5</c:v>
                </c:pt>
                <c:pt idx="3">
                  <c:v>4.3000000000000002E-5</c:v>
                </c:pt>
                <c:pt idx="4">
                  <c:v>7.6000000000000004E-5</c:v>
                </c:pt>
                <c:pt idx="5">
                  <c:v>5.3000000000000001E-5</c:v>
                </c:pt>
                <c:pt idx="6">
                  <c:v>6.9999999999999994E-5</c:v>
                </c:pt>
                <c:pt idx="7">
                  <c:v>4.5000000000000003E-5</c:v>
                </c:pt>
                <c:pt idx="8">
                  <c:v>5.8E-5</c:v>
                </c:pt>
                <c:pt idx="9">
                  <c:v>4.6999999999999997E-5</c:v>
                </c:pt>
                <c:pt idx="10">
                  <c:v>8.2999999999999998E-5</c:v>
                </c:pt>
                <c:pt idx="11">
                  <c:v>7.2000000000000002E-5</c:v>
                </c:pt>
                <c:pt idx="12">
                  <c:v>7.2999999999999999E-5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7.1000000000000005E-5</c:v>
                </c:pt>
                <c:pt idx="19">
                  <c:v>5.8999999999999998E-5</c:v>
                </c:pt>
                <c:pt idx="20">
                  <c:v>6.2000000000000003E-5</c:v>
                </c:pt>
                <c:pt idx="21">
                  <c:v>6.6000000000000005E-5</c:v>
                </c:pt>
                <c:pt idx="22">
                  <c:v>5.5000000000000002E-5</c:v>
                </c:pt>
                <c:pt idx="23">
                  <c:v>9.1000000000000003E-5</c:v>
                </c:pt>
                <c:pt idx="24">
                  <c:v>7.7999999999999999E-5</c:v>
                </c:pt>
                <c:pt idx="25">
                  <c:v>8.5000000000000006E-5</c:v>
                </c:pt>
                <c:pt idx="26">
                  <c:v>7.2999999999999999E-5</c:v>
                </c:pt>
                <c:pt idx="27">
                  <c:v>6.3E-5</c:v>
                </c:pt>
                <c:pt idx="28">
                  <c:v>4.8000000000000001E-5</c:v>
                </c:pt>
                <c:pt idx="29">
                  <c:v>8.7999999999999998E-5</c:v>
                </c:pt>
                <c:pt idx="30">
                  <c:v>9.3999999999999994E-5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5.8999999999999998E-5</c:v>
                </c:pt>
                <c:pt idx="37">
                  <c:v>5.1E-5</c:v>
                </c:pt>
                <c:pt idx="38">
                  <c:v>7.3999999999999996E-5</c:v>
                </c:pt>
                <c:pt idx="39">
                  <c:v>5.1999999999999997E-5</c:v>
                </c:pt>
                <c:pt idx="40">
                  <c:v>7.8999999999999996E-5</c:v>
                </c:pt>
                <c:pt idx="41">
                  <c:v>8.2000000000000001E-5</c:v>
                </c:pt>
                <c:pt idx="42">
                  <c:v>8.1000000000000004E-5</c:v>
                </c:pt>
                <c:pt idx="43">
                  <c:v>8.2000000000000001E-5</c:v>
                </c:pt>
                <c:pt idx="44">
                  <c:v>7.7999999999999999E-5</c:v>
                </c:pt>
                <c:pt idx="45">
                  <c:v>8.5000000000000006E-5</c:v>
                </c:pt>
                <c:pt idx="46">
                  <c:v>8.1000000000000004E-5</c:v>
                </c:pt>
                <c:pt idx="47">
                  <c:v>5.8999999999999998E-5</c:v>
                </c:pt>
                <c:pt idx="48">
                  <c:v>6.0000000000000002E-5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6.0000000000000002E-5</c:v>
                </c:pt>
                <c:pt idx="55">
                  <c:v>6.3999999999999997E-5</c:v>
                </c:pt>
                <c:pt idx="56">
                  <c:v>6.3999999999999997E-5</c:v>
                </c:pt>
                <c:pt idx="57">
                  <c:v>6.8999999999999997E-5</c:v>
                </c:pt>
                <c:pt idx="58">
                  <c:v>5.7000000000000003E-5</c:v>
                </c:pt>
                <c:pt idx="59">
                  <c:v>5.7000000000000003E-5</c:v>
                </c:pt>
                <c:pt idx="60">
                  <c:v>5.8999999999999998E-5</c:v>
                </c:pt>
                <c:pt idx="61">
                  <c:v>5.8999999999999998E-5</c:v>
                </c:pt>
                <c:pt idx="62">
                  <c:v>4.3000000000000002E-5</c:v>
                </c:pt>
                <c:pt idx="63">
                  <c:v>4.8999999999999998E-5</c:v>
                </c:pt>
                <c:pt idx="64">
                  <c:v>6.3999999999999997E-5</c:v>
                </c:pt>
                <c:pt idx="65">
                  <c:v>8.5000000000000006E-5</c:v>
                </c:pt>
                <c:pt idx="66">
                  <c:v>6.0000000000000002E-5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4.5000000000000003E-5</c:v>
                </c:pt>
                <c:pt idx="73">
                  <c:v>6.7000000000000002E-5</c:v>
                </c:pt>
                <c:pt idx="74">
                  <c:v>4.8000000000000001E-5</c:v>
                </c:pt>
                <c:pt idx="75">
                  <c:v>4.3000000000000002E-5</c:v>
                </c:pt>
                <c:pt idx="76">
                  <c:v>4.5000000000000003E-5</c:v>
                </c:pt>
                <c:pt idx="77">
                  <c:v>4.6999999999999997E-5</c:v>
                </c:pt>
                <c:pt idx="78">
                  <c:v>6.7999999999999999E-5</c:v>
                </c:pt>
                <c:pt idx="79">
                  <c:v>6.0000000000000002E-5</c:v>
                </c:pt>
                <c:pt idx="80">
                  <c:v>6.0000000000000002E-5</c:v>
                </c:pt>
                <c:pt idx="81">
                  <c:v>5.3000000000000001E-5</c:v>
                </c:pt>
                <c:pt idx="82">
                  <c:v>5.5999999999999999E-5</c:v>
                </c:pt>
                <c:pt idx="83">
                  <c:v>5.7000000000000003E-5</c:v>
                </c:pt>
                <c:pt idx="84">
                  <c:v>7.3999999999999996E-5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5.0000000000000002E-5</c:v>
                </c:pt>
                <c:pt idx="91">
                  <c:v>5.3000000000000001E-5</c:v>
                </c:pt>
                <c:pt idx="92">
                  <c:v>5.7000000000000003E-5</c:v>
                </c:pt>
                <c:pt idx="93">
                  <c:v>5.8E-5</c:v>
                </c:pt>
                <c:pt idx="94">
                  <c:v>5.7000000000000003E-5</c:v>
                </c:pt>
                <c:pt idx="95">
                  <c:v>5.3999999999999998E-5</c:v>
                </c:pt>
                <c:pt idx="96">
                  <c:v>5.1999999999999997E-5</c:v>
                </c:pt>
                <c:pt idx="97">
                  <c:v>5.8E-5</c:v>
                </c:pt>
                <c:pt idx="98">
                  <c:v>7.1000000000000005E-5</c:v>
                </c:pt>
                <c:pt idx="99">
                  <c:v>8.6000000000000003E-5</c:v>
                </c:pt>
                <c:pt idx="100">
                  <c:v>6.3999999999999997E-5</c:v>
                </c:pt>
                <c:pt idx="101">
                  <c:v>6.6000000000000005E-5</c:v>
                </c:pt>
                <c:pt idx="102">
                  <c:v>7.8999999999999996E-5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7.4999999999999993E-5</c:v>
                </c:pt>
                <c:pt idx="109">
                  <c:v>5.3999999999999998E-5</c:v>
                </c:pt>
                <c:pt idx="110">
                  <c:v>6.6000000000000005E-5</c:v>
                </c:pt>
                <c:pt idx="111">
                  <c:v>5.8999999999999998E-5</c:v>
                </c:pt>
                <c:pt idx="112">
                  <c:v>7.1000000000000005E-5</c:v>
                </c:pt>
                <c:pt idx="113">
                  <c:v>7.2999999999999999E-5</c:v>
                </c:pt>
                <c:pt idx="114">
                  <c:v>5.8999999999999998E-5</c:v>
                </c:pt>
                <c:pt idx="115">
                  <c:v>4.3999999999999999E-5</c:v>
                </c:pt>
                <c:pt idx="116">
                  <c:v>9.7999999999999997E-5</c:v>
                </c:pt>
                <c:pt idx="117">
                  <c:v>6.8999999999999997E-5</c:v>
                </c:pt>
                <c:pt idx="118">
                  <c:v>9.8999999999999994E-5</c:v>
                </c:pt>
                <c:pt idx="119">
                  <c:v>6.2000000000000003E-5</c:v>
                </c:pt>
                <c:pt idx="120">
                  <c:v>6.9999999999999994E-5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6.2000000000000003E-5</c:v>
                </c:pt>
                <c:pt idx="127">
                  <c:v>7.7999999999999999E-5</c:v>
                </c:pt>
                <c:pt idx="128">
                  <c:v>7.3999999999999996E-5</c:v>
                </c:pt>
                <c:pt idx="129">
                  <c:v>6.0999999999999999E-5</c:v>
                </c:pt>
                <c:pt idx="130">
                  <c:v>5.3000000000000001E-5</c:v>
                </c:pt>
                <c:pt idx="131">
                  <c:v>7.6000000000000004E-5</c:v>
                </c:pt>
                <c:pt idx="132">
                  <c:v>6.7999999999999999E-5</c:v>
                </c:pt>
                <c:pt idx="133">
                  <c:v>6.7000000000000002E-5</c:v>
                </c:pt>
                <c:pt idx="134">
                  <c:v>6.2000000000000003E-5</c:v>
                </c:pt>
                <c:pt idx="135">
                  <c:v>6.6000000000000005E-5</c:v>
                </c:pt>
                <c:pt idx="136">
                  <c:v>5.5000000000000002E-5</c:v>
                </c:pt>
                <c:pt idx="137">
                  <c:v>5.7000000000000003E-5</c:v>
                </c:pt>
                <c:pt idx="138">
                  <c:v>5.5000000000000002E-5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5.5999999999999999E-5</c:v>
                </c:pt>
                <c:pt idx="145">
                  <c:v>5.3999999999999998E-5</c:v>
                </c:pt>
                <c:pt idx="146">
                  <c:v>5.3000000000000001E-5</c:v>
                </c:pt>
                <c:pt idx="147">
                  <c:v>4.6999999999999997E-5</c:v>
                </c:pt>
                <c:pt idx="148">
                  <c:v>5.3000000000000001E-5</c:v>
                </c:pt>
                <c:pt idx="149">
                  <c:v>5.5999999999999999E-5</c:v>
                </c:pt>
                <c:pt idx="150">
                  <c:v>5.1999999999999997E-5</c:v>
                </c:pt>
                <c:pt idx="151">
                  <c:v>4.8999999999999998E-5</c:v>
                </c:pt>
                <c:pt idx="152">
                  <c:v>4.3999999999999999E-5</c:v>
                </c:pt>
                <c:pt idx="153">
                  <c:v>5.5000000000000002E-5</c:v>
                </c:pt>
                <c:pt idx="154">
                  <c:v>5.3999999999999998E-5</c:v>
                </c:pt>
                <c:pt idx="155">
                  <c:v>1.13E-4</c:v>
                </c:pt>
                <c:pt idx="156">
                  <c:v>7.4999999999999993E-5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3.8000000000000002E-5</c:v>
                </c:pt>
                <c:pt idx="163">
                  <c:v>4.3000000000000002E-5</c:v>
                </c:pt>
                <c:pt idx="164">
                  <c:v>5.3999999999999998E-5</c:v>
                </c:pt>
                <c:pt idx="165">
                  <c:v>4.1E-5</c:v>
                </c:pt>
                <c:pt idx="166">
                  <c:v>5.1999999999999997E-5</c:v>
                </c:pt>
                <c:pt idx="167">
                  <c:v>5.0000000000000002E-5</c:v>
                </c:pt>
                <c:pt idx="168">
                  <c:v>5.3000000000000001E-5</c:v>
                </c:pt>
                <c:pt idx="169">
                  <c:v>4.8000000000000001E-5</c:v>
                </c:pt>
                <c:pt idx="170">
                  <c:v>5.8999999999999998E-5</c:v>
                </c:pt>
                <c:pt idx="171">
                  <c:v>5.1999999999999997E-5</c:v>
                </c:pt>
                <c:pt idx="172">
                  <c:v>7.2999999999999999E-5</c:v>
                </c:pt>
                <c:pt idx="173">
                  <c:v>6.2000000000000003E-5</c:v>
                </c:pt>
                <c:pt idx="174">
                  <c:v>6.3E-5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4.3999999999999999E-5</c:v>
                </c:pt>
                <c:pt idx="181">
                  <c:v>4.3999999999999999E-5</c:v>
                </c:pt>
                <c:pt idx="182">
                  <c:v>5.1E-5</c:v>
                </c:pt>
                <c:pt idx="183">
                  <c:v>5.1E-5</c:v>
                </c:pt>
                <c:pt idx="184">
                  <c:v>4.3999999999999999E-5</c:v>
                </c:pt>
                <c:pt idx="185">
                  <c:v>4.6999999999999997E-5</c:v>
                </c:pt>
                <c:pt idx="186">
                  <c:v>5.1E-5</c:v>
                </c:pt>
                <c:pt idx="187">
                  <c:v>4.3999999999999999E-5</c:v>
                </c:pt>
                <c:pt idx="188">
                  <c:v>5.1E-5</c:v>
                </c:pt>
                <c:pt idx="189">
                  <c:v>4.8999999999999998E-5</c:v>
                </c:pt>
                <c:pt idx="190">
                  <c:v>5.3000000000000001E-5</c:v>
                </c:pt>
                <c:pt idx="191">
                  <c:v>5.3000000000000001E-5</c:v>
                </c:pt>
                <c:pt idx="192">
                  <c:v>5.5000000000000002E-5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6.7999999999999999E-5</c:v>
                </c:pt>
                <c:pt idx="199">
                  <c:v>4.1999999999999998E-5</c:v>
                </c:pt>
                <c:pt idx="200">
                  <c:v>5.3999999999999998E-5</c:v>
                </c:pt>
                <c:pt idx="201">
                  <c:v>5.1999999999999997E-5</c:v>
                </c:pt>
                <c:pt idx="202">
                  <c:v>8.6000000000000003E-5</c:v>
                </c:pt>
                <c:pt idx="203">
                  <c:v>8.2999999999999998E-5</c:v>
                </c:pt>
                <c:pt idx="204">
                  <c:v>6.7000000000000002E-5</c:v>
                </c:pt>
                <c:pt idx="205">
                  <c:v>8.7000000000000001E-5</c:v>
                </c:pt>
                <c:pt idx="206">
                  <c:v>6.2000000000000003E-5</c:v>
                </c:pt>
                <c:pt idx="207">
                  <c:v>6.0999999999999999E-5</c:v>
                </c:pt>
                <c:pt idx="208">
                  <c:v>6.2000000000000003E-5</c:v>
                </c:pt>
                <c:pt idx="209">
                  <c:v>6.8999999999999997E-5</c:v>
                </c:pt>
                <c:pt idx="210">
                  <c:v>5.3999999999999998E-5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8.2999999999999998E-5</c:v>
                </c:pt>
                <c:pt idx="217">
                  <c:v>7.4999999999999993E-5</c:v>
                </c:pt>
                <c:pt idx="218">
                  <c:v>7.4999999999999993E-5</c:v>
                </c:pt>
                <c:pt idx="219">
                  <c:v>4.5000000000000003E-5</c:v>
                </c:pt>
                <c:pt idx="220">
                  <c:v>6.0999999999999999E-5</c:v>
                </c:pt>
                <c:pt idx="221">
                  <c:v>4.8999999999999998E-5</c:v>
                </c:pt>
                <c:pt idx="222">
                  <c:v>5.7000000000000003E-5</c:v>
                </c:pt>
                <c:pt idx="223">
                  <c:v>8.8999999999999995E-5</c:v>
                </c:pt>
                <c:pt idx="224">
                  <c:v>8.2000000000000001E-5</c:v>
                </c:pt>
                <c:pt idx="225">
                  <c:v>8.2000000000000001E-5</c:v>
                </c:pt>
                <c:pt idx="226">
                  <c:v>6.6000000000000005E-5</c:v>
                </c:pt>
                <c:pt idx="227">
                  <c:v>6.4999999999999994E-5</c:v>
                </c:pt>
                <c:pt idx="228">
                  <c:v>9.2999999999999997E-5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6.0000000000000002E-5</c:v>
                </c:pt>
                <c:pt idx="235">
                  <c:v>6.3E-5</c:v>
                </c:pt>
                <c:pt idx="236">
                  <c:v>7.2999999999999999E-5</c:v>
                </c:pt>
                <c:pt idx="237">
                  <c:v>6.0000000000000002E-5</c:v>
                </c:pt>
                <c:pt idx="238">
                  <c:v>6.3E-5</c:v>
                </c:pt>
                <c:pt idx="239">
                  <c:v>7.1000000000000005E-5</c:v>
                </c:pt>
                <c:pt idx="240">
                  <c:v>8.2000000000000001E-5</c:v>
                </c:pt>
                <c:pt idx="241">
                  <c:v>8.5000000000000006E-5</c:v>
                </c:pt>
                <c:pt idx="242">
                  <c:v>7.2999999999999999E-5</c:v>
                </c:pt>
                <c:pt idx="243">
                  <c:v>9.5000000000000005E-5</c:v>
                </c:pt>
                <c:pt idx="244">
                  <c:v>8.7999999999999998E-5</c:v>
                </c:pt>
                <c:pt idx="245">
                  <c:v>7.3999999999999996E-5</c:v>
                </c:pt>
                <c:pt idx="246">
                  <c:v>7.7000000000000001E-5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5.5999999999999999E-5</c:v>
                </c:pt>
                <c:pt idx="253">
                  <c:v>5.5000000000000002E-5</c:v>
                </c:pt>
                <c:pt idx="254">
                  <c:v>5.8999999999999998E-5</c:v>
                </c:pt>
                <c:pt idx="255">
                  <c:v>6.3E-5</c:v>
                </c:pt>
                <c:pt idx="256">
                  <c:v>5.3999999999999998E-5</c:v>
                </c:pt>
                <c:pt idx="257">
                  <c:v>8.3999999999999995E-5</c:v>
                </c:pt>
                <c:pt idx="258">
                  <c:v>5.5000000000000002E-5</c:v>
                </c:pt>
                <c:pt idx="259">
                  <c:v>7.2999999999999999E-5</c:v>
                </c:pt>
                <c:pt idx="260">
                  <c:v>7.7999999999999999E-5</c:v>
                </c:pt>
                <c:pt idx="261">
                  <c:v>7.8999999999999996E-5</c:v>
                </c:pt>
                <c:pt idx="262">
                  <c:v>9.2999999999999997E-5</c:v>
                </c:pt>
                <c:pt idx="263">
                  <c:v>7.1000000000000005E-5</c:v>
                </c:pt>
                <c:pt idx="264">
                  <c:v>4.8999999999999998E-5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5.3999999999999998E-5</c:v>
                </c:pt>
                <c:pt idx="271">
                  <c:v>5.8E-5</c:v>
                </c:pt>
                <c:pt idx="272">
                  <c:v>5.1E-5</c:v>
                </c:pt>
                <c:pt idx="273">
                  <c:v>7.6000000000000004E-5</c:v>
                </c:pt>
                <c:pt idx="274">
                  <c:v>9.0000000000000006E-5</c:v>
                </c:pt>
                <c:pt idx="275">
                  <c:v>5.5999999999999999E-5</c:v>
                </c:pt>
                <c:pt idx="276">
                  <c:v>7.8999999999999996E-5</c:v>
                </c:pt>
                <c:pt idx="277">
                  <c:v>4.8000000000000001E-5</c:v>
                </c:pt>
                <c:pt idx="278">
                  <c:v>4.8000000000000001E-5</c:v>
                </c:pt>
                <c:pt idx="279">
                  <c:v>4.8999999999999998E-5</c:v>
                </c:pt>
                <c:pt idx="280">
                  <c:v>5.0000000000000002E-5</c:v>
                </c:pt>
                <c:pt idx="281">
                  <c:v>5.5000000000000002E-5</c:v>
                </c:pt>
                <c:pt idx="282">
                  <c:v>5.0000000000000002E-5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4.6999999999999997E-5</c:v>
                </c:pt>
                <c:pt idx="289">
                  <c:v>8.2000000000000001E-5</c:v>
                </c:pt>
                <c:pt idx="290">
                  <c:v>8.7999999999999998E-5</c:v>
                </c:pt>
                <c:pt idx="291">
                  <c:v>8.8999999999999995E-5</c:v>
                </c:pt>
                <c:pt idx="292">
                  <c:v>8.5000000000000006E-5</c:v>
                </c:pt>
                <c:pt idx="293">
                  <c:v>7.4999999999999993E-5</c:v>
                </c:pt>
                <c:pt idx="294">
                  <c:v>6.6000000000000005E-5</c:v>
                </c:pt>
                <c:pt idx="295">
                  <c:v>7.2000000000000002E-5</c:v>
                </c:pt>
                <c:pt idx="296">
                  <c:v>6.8999999999999997E-5</c:v>
                </c:pt>
                <c:pt idx="297">
                  <c:v>1.02E-4</c:v>
                </c:pt>
                <c:pt idx="298">
                  <c:v>6.2000000000000003E-5</c:v>
                </c:pt>
                <c:pt idx="299">
                  <c:v>6.3E-5</c:v>
                </c:pt>
                <c:pt idx="300">
                  <c:v>5.3000000000000001E-5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6.6000000000000005E-5</c:v>
                </c:pt>
                <c:pt idx="307">
                  <c:v>5.8E-5</c:v>
                </c:pt>
                <c:pt idx="308">
                  <c:v>6.7000000000000002E-5</c:v>
                </c:pt>
                <c:pt idx="309">
                  <c:v>7.7999999999999999E-5</c:v>
                </c:pt>
                <c:pt idx="310">
                  <c:v>7.1000000000000005E-5</c:v>
                </c:pt>
                <c:pt idx="311">
                  <c:v>8.1000000000000004E-5</c:v>
                </c:pt>
                <c:pt idx="312">
                  <c:v>6.8999999999999997E-5</c:v>
                </c:pt>
                <c:pt idx="313">
                  <c:v>7.2000000000000002E-5</c:v>
                </c:pt>
                <c:pt idx="314">
                  <c:v>7.4999999999999993E-5</c:v>
                </c:pt>
                <c:pt idx="315">
                  <c:v>6.4999999999999994E-5</c:v>
                </c:pt>
                <c:pt idx="316">
                  <c:v>7.4999999999999993E-5</c:v>
                </c:pt>
                <c:pt idx="317">
                  <c:v>6.3E-5</c:v>
                </c:pt>
                <c:pt idx="318">
                  <c:v>7.2999999999999999E-5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6.2000000000000003E-5</c:v>
                </c:pt>
                <c:pt idx="325">
                  <c:v>7.1000000000000005E-5</c:v>
                </c:pt>
                <c:pt idx="326">
                  <c:v>6.7999999999999999E-5</c:v>
                </c:pt>
                <c:pt idx="327">
                  <c:v>5.5000000000000002E-5</c:v>
                </c:pt>
                <c:pt idx="328">
                  <c:v>6.4999999999999994E-5</c:v>
                </c:pt>
                <c:pt idx="329">
                  <c:v>8.7000000000000001E-5</c:v>
                </c:pt>
                <c:pt idx="330">
                  <c:v>6.3999999999999997E-5</c:v>
                </c:pt>
                <c:pt idx="331">
                  <c:v>6.7000000000000002E-5</c:v>
                </c:pt>
                <c:pt idx="332">
                  <c:v>6.3999999999999997E-5</c:v>
                </c:pt>
                <c:pt idx="333">
                  <c:v>7.2999999999999999E-5</c:v>
                </c:pt>
                <c:pt idx="334">
                  <c:v>7.3999999999999996E-5</c:v>
                </c:pt>
                <c:pt idx="335">
                  <c:v>8.2999999999999998E-5</c:v>
                </c:pt>
                <c:pt idx="336">
                  <c:v>5.5000000000000002E-5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6.4999999999999994E-5</c:v>
                </c:pt>
                <c:pt idx="343">
                  <c:v>5.1E-5</c:v>
                </c:pt>
                <c:pt idx="344">
                  <c:v>6.8999999999999997E-5</c:v>
                </c:pt>
                <c:pt idx="345">
                  <c:v>8.1000000000000004E-5</c:v>
                </c:pt>
                <c:pt idx="346">
                  <c:v>7.2000000000000002E-5</c:v>
                </c:pt>
                <c:pt idx="347">
                  <c:v>6.7000000000000002E-5</c:v>
                </c:pt>
                <c:pt idx="348">
                  <c:v>8.8999999999999995E-5</c:v>
                </c:pt>
                <c:pt idx="349">
                  <c:v>9.1000000000000003E-5</c:v>
                </c:pt>
                <c:pt idx="350">
                  <c:v>1.01E-4</c:v>
                </c:pt>
                <c:pt idx="351">
                  <c:v>1.07E-4</c:v>
                </c:pt>
                <c:pt idx="352">
                  <c:v>9.7999999999999997E-5</c:v>
                </c:pt>
                <c:pt idx="353">
                  <c:v>1.08E-4</c:v>
                </c:pt>
                <c:pt idx="354">
                  <c:v>7.7000000000000001E-5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5.7000000000000003E-5</c:v>
                </c:pt>
                <c:pt idx="361">
                  <c:v>5.1E-5</c:v>
                </c:pt>
                <c:pt idx="362">
                  <c:v>5.8999999999999998E-5</c:v>
                </c:pt>
                <c:pt idx="363">
                  <c:v>5.8999999999999998E-5</c:v>
                </c:pt>
                <c:pt idx="364">
                  <c:v>5.3999999999999998E-5</c:v>
                </c:pt>
                <c:pt idx="365">
                  <c:v>5.1E-5</c:v>
                </c:pt>
                <c:pt idx="366">
                  <c:v>8.7000000000000001E-5</c:v>
                </c:pt>
                <c:pt idx="367">
                  <c:v>8.5000000000000006E-5</c:v>
                </c:pt>
                <c:pt idx="368">
                  <c:v>9.1000000000000003E-5</c:v>
                </c:pt>
                <c:pt idx="369">
                  <c:v>5.1999999999999997E-5</c:v>
                </c:pt>
                <c:pt idx="370">
                  <c:v>8.7999999999999998E-5</c:v>
                </c:pt>
                <c:pt idx="371">
                  <c:v>4.5000000000000003E-5</c:v>
                </c:pt>
                <c:pt idx="372">
                  <c:v>8.7999999999999998E-5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0-4CD6-890D-1C5382893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520448"/>
        <c:axId val="1129504224"/>
      </c:lineChart>
      <c:catAx>
        <c:axId val="112948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481760"/>
        <c:crosses val="autoZero"/>
        <c:auto val="1"/>
        <c:lblAlgn val="ctr"/>
        <c:lblOffset val="100"/>
        <c:noMultiLvlLbl val="0"/>
      </c:catAx>
      <c:valAx>
        <c:axId val="112948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488832"/>
        <c:crosses val="autoZero"/>
        <c:crossBetween val="between"/>
      </c:valAx>
      <c:valAx>
        <c:axId val="11295042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520448"/>
        <c:crosses val="max"/>
        <c:crossBetween val="between"/>
      </c:valAx>
      <c:catAx>
        <c:axId val="1129520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9504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Calcite YZ</a:t>
            </a:r>
            <a:r>
              <a:rPr lang="en-US" baseline="0"/>
              <a:t> Shear</a:t>
            </a:r>
            <a:r>
              <a:rPr lang="en-US"/>
              <a:t> (0 is not built)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Inner Dia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'Calcite 5_4 optimization'!$F$5:$NS$5</c:f>
              <c:numCache>
                <c:formatCode>General</c:formatCode>
                <c:ptCount val="378"/>
                <c:pt idx="0">
                  <c:v>35.5</c:v>
                </c:pt>
                <c:pt idx="1">
                  <c:v>36</c:v>
                </c:pt>
                <c:pt idx="2">
                  <c:v>36.5</c:v>
                </c:pt>
                <c:pt idx="3">
                  <c:v>37</c:v>
                </c:pt>
                <c:pt idx="4">
                  <c:v>37.5</c:v>
                </c:pt>
                <c:pt idx="5">
                  <c:v>38</c:v>
                </c:pt>
                <c:pt idx="6">
                  <c:v>38.5</c:v>
                </c:pt>
                <c:pt idx="7">
                  <c:v>39</c:v>
                </c:pt>
                <c:pt idx="8">
                  <c:v>39.5</c:v>
                </c:pt>
                <c:pt idx="9">
                  <c:v>40</c:v>
                </c:pt>
                <c:pt idx="10">
                  <c:v>40.5</c:v>
                </c:pt>
                <c:pt idx="11">
                  <c:v>41</c:v>
                </c:pt>
                <c:pt idx="12">
                  <c:v>41.5</c:v>
                </c:pt>
                <c:pt idx="13">
                  <c:v>42</c:v>
                </c:pt>
                <c:pt idx="14">
                  <c:v>42.5</c:v>
                </c:pt>
                <c:pt idx="15">
                  <c:v>43</c:v>
                </c:pt>
                <c:pt idx="16">
                  <c:v>43.5</c:v>
                </c:pt>
                <c:pt idx="17">
                  <c:v>44</c:v>
                </c:pt>
                <c:pt idx="18">
                  <c:v>35.5</c:v>
                </c:pt>
                <c:pt idx="19">
                  <c:v>36</c:v>
                </c:pt>
                <c:pt idx="20">
                  <c:v>36.5</c:v>
                </c:pt>
                <c:pt idx="21">
                  <c:v>37</c:v>
                </c:pt>
                <c:pt idx="22">
                  <c:v>37.5</c:v>
                </c:pt>
                <c:pt idx="23">
                  <c:v>38</c:v>
                </c:pt>
                <c:pt idx="24">
                  <c:v>38.5</c:v>
                </c:pt>
                <c:pt idx="25">
                  <c:v>39</c:v>
                </c:pt>
                <c:pt idx="26">
                  <c:v>39.5</c:v>
                </c:pt>
                <c:pt idx="27">
                  <c:v>40</c:v>
                </c:pt>
                <c:pt idx="28">
                  <c:v>40.5</c:v>
                </c:pt>
                <c:pt idx="29">
                  <c:v>41</c:v>
                </c:pt>
                <c:pt idx="30">
                  <c:v>41.5</c:v>
                </c:pt>
                <c:pt idx="31">
                  <c:v>42</c:v>
                </c:pt>
                <c:pt idx="32">
                  <c:v>42.5</c:v>
                </c:pt>
                <c:pt idx="33">
                  <c:v>43</c:v>
                </c:pt>
                <c:pt idx="34">
                  <c:v>43.5</c:v>
                </c:pt>
                <c:pt idx="35">
                  <c:v>44</c:v>
                </c:pt>
                <c:pt idx="36">
                  <c:v>35.5</c:v>
                </c:pt>
                <c:pt idx="37">
                  <c:v>36</c:v>
                </c:pt>
                <c:pt idx="38">
                  <c:v>36.5</c:v>
                </c:pt>
                <c:pt idx="39">
                  <c:v>37</c:v>
                </c:pt>
                <c:pt idx="40">
                  <c:v>37.5</c:v>
                </c:pt>
                <c:pt idx="41">
                  <c:v>38</c:v>
                </c:pt>
                <c:pt idx="42">
                  <c:v>38.5</c:v>
                </c:pt>
                <c:pt idx="43">
                  <c:v>39</c:v>
                </c:pt>
                <c:pt idx="44">
                  <c:v>39.5</c:v>
                </c:pt>
                <c:pt idx="45">
                  <c:v>40</c:v>
                </c:pt>
                <c:pt idx="46">
                  <c:v>40.5</c:v>
                </c:pt>
                <c:pt idx="47">
                  <c:v>41</c:v>
                </c:pt>
                <c:pt idx="48">
                  <c:v>41.5</c:v>
                </c:pt>
                <c:pt idx="49">
                  <c:v>42</c:v>
                </c:pt>
                <c:pt idx="50">
                  <c:v>42.5</c:v>
                </c:pt>
                <c:pt idx="51">
                  <c:v>43</c:v>
                </c:pt>
                <c:pt idx="52">
                  <c:v>43.5</c:v>
                </c:pt>
                <c:pt idx="53">
                  <c:v>44</c:v>
                </c:pt>
                <c:pt idx="54">
                  <c:v>35.5</c:v>
                </c:pt>
                <c:pt idx="55">
                  <c:v>36</c:v>
                </c:pt>
                <c:pt idx="56">
                  <c:v>36.5</c:v>
                </c:pt>
                <c:pt idx="57">
                  <c:v>37</c:v>
                </c:pt>
                <c:pt idx="58">
                  <c:v>37.5</c:v>
                </c:pt>
                <c:pt idx="59">
                  <c:v>38</c:v>
                </c:pt>
                <c:pt idx="60">
                  <c:v>38.5</c:v>
                </c:pt>
                <c:pt idx="61">
                  <c:v>39</c:v>
                </c:pt>
                <c:pt idx="62">
                  <c:v>39.5</c:v>
                </c:pt>
                <c:pt idx="63">
                  <c:v>40</c:v>
                </c:pt>
                <c:pt idx="64">
                  <c:v>40.5</c:v>
                </c:pt>
                <c:pt idx="65">
                  <c:v>41</c:v>
                </c:pt>
                <c:pt idx="66">
                  <c:v>41.5</c:v>
                </c:pt>
                <c:pt idx="67">
                  <c:v>42</c:v>
                </c:pt>
                <c:pt idx="68">
                  <c:v>42.5</c:v>
                </c:pt>
                <c:pt idx="69">
                  <c:v>43</c:v>
                </c:pt>
                <c:pt idx="70">
                  <c:v>43.5</c:v>
                </c:pt>
                <c:pt idx="71">
                  <c:v>44</c:v>
                </c:pt>
                <c:pt idx="72">
                  <c:v>35.5</c:v>
                </c:pt>
                <c:pt idx="73">
                  <c:v>36</c:v>
                </c:pt>
                <c:pt idx="74">
                  <c:v>36.5</c:v>
                </c:pt>
                <c:pt idx="75">
                  <c:v>37</c:v>
                </c:pt>
                <c:pt idx="76">
                  <c:v>37.5</c:v>
                </c:pt>
                <c:pt idx="77">
                  <c:v>38</c:v>
                </c:pt>
                <c:pt idx="78">
                  <c:v>38.5</c:v>
                </c:pt>
                <c:pt idx="79">
                  <c:v>39</c:v>
                </c:pt>
                <c:pt idx="80">
                  <c:v>39.5</c:v>
                </c:pt>
                <c:pt idx="81">
                  <c:v>40</c:v>
                </c:pt>
                <c:pt idx="82">
                  <c:v>40.5</c:v>
                </c:pt>
                <c:pt idx="83">
                  <c:v>41</c:v>
                </c:pt>
                <c:pt idx="84">
                  <c:v>41.5</c:v>
                </c:pt>
                <c:pt idx="85">
                  <c:v>42</c:v>
                </c:pt>
                <c:pt idx="86">
                  <c:v>42.5</c:v>
                </c:pt>
                <c:pt idx="87">
                  <c:v>43</c:v>
                </c:pt>
                <c:pt idx="88">
                  <c:v>43.5</c:v>
                </c:pt>
                <c:pt idx="89">
                  <c:v>44</c:v>
                </c:pt>
                <c:pt idx="90">
                  <c:v>35.5</c:v>
                </c:pt>
                <c:pt idx="91">
                  <c:v>36</c:v>
                </c:pt>
                <c:pt idx="92">
                  <c:v>36.5</c:v>
                </c:pt>
                <c:pt idx="93">
                  <c:v>37</c:v>
                </c:pt>
                <c:pt idx="94">
                  <c:v>37.5</c:v>
                </c:pt>
                <c:pt idx="95">
                  <c:v>38</c:v>
                </c:pt>
                <c:pt idx="96">
                  <c:v>38.5</c:v>
                </c:pt>
                <c:pt idx="97">
                  <c:v>39</c:v>
                </c:pt>
                <c:pt idx="98">
                  <c:v>39.5</c:v>
                </c:pt>
                <c:pt idx="99">
                  <c:v>40</c:v>
                </c:pt>
                <c:pt idx="100">
                  <c:v>40.5</c:v>
                </c:pt>
                <c:pt idx="101">
                  <c:v>41</c:v>
                </c:pt>
                <c:pt idx="102">
                  <c:v>41.5</c:v>
                </c:pt>
                <c:pt idx="103">
                  <c:v>42</c:v>
                </c:pt>
                <c:pt idx="104">
                  <c:v>42.5</c:v>
                </c:pt>
                <c:pt idx="105">
                  <c:v>43</c:v>
                </c:pt>
                <c:pt idx="106">
                  <c:v>43.5</c:v>
                </c:pt>
                <c:pt idx="107">
                  <c:v>44</c:v>
                </c:pt>
                <c:pt idx="108">
                  <c:v>35.5</c:v>
                </c:pt>
                <c:pt idx="109">
                  <c:v>36</c:v>
                </c:pt>
                <c:pt idx="110">
                  <c:v>36.5</c:v>
                </c:pt>
                <c:pt idx="111">
                  <c:v>37</c:v>
                </c:pt>
                <c:pt idx="112">
                  <c:v>37.5</c:v>
                </c:pt>
                <c:pt idx="113">
                  <c:v>38</c:v>
                </c:pt>
                <c:pt idx="114">
                  <c:v>38.5</c:v>
                </c:pt>
                <c:pt idx="115">
                  <c:v>39</c:v>
                </c:pt>
                <c:pt idx="116">
                  <c:v>39.5</c:v>
                </c:pt>
                <c:pt idx="117">
                  <c:v>40</c:v>
                </c:pt>
                <c:pt idx="118">
                  <c:v>40.5</c:v>
                </c:pt>
                <c:pt idx="119">
                  <c:v>41</c:v>
                </c:pt>
                <c:pt idx="120">
                  <c:v>41.5</c:v>
                </c:pt>
                <c:pt idx="121">
                  <c:v>42</c:v>
                </c:pt>
                <c:pt idx="122">
                  <c:v>42.5</c:v>
                </c:pt>
                <c:pt idx="123">
                  <c:v>43</c:v>
                </c:pt>
                <c:pt idx="124">
                  <c:v>43.5</c:v>
                </c:pt>
                <c:pt idx="125">
                  <c:v>44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35.5</c:v>
                </c:pt>
                <c:pt idx="145">
                  <c:v>36</c:v>
                </c:pt>
                <c:pt idx="146">
                  <c:v>36.5</c:v>
                </c:pt>
                <c:pt idx="147">
                  <c:v>37</c:v>
                </c:pt>
                <c:pt idx="148">
                  <c:v>37.5</c:v>
                </c:pt>
                <c:pt idx="149">
                  <c:v>38</c:v>
                </c:pt>
                <c:pt idx="150">
                  <c:v>38.5</c:v>
                </c:pt>
                <c:pt idx="151">
                  <c:v>39</c:v>
                </c:pt>
                <c:pt idx="152">
                  <c:v>39.5</c:v>
                </c:pt>
                <c:pt idx="153">
                  <c:v>40</c:v>
                </c:pt>
                <c:pt idx="154">
                  <c:v>40.5</c:v>
                </c:pt>
                <c:pt idx="155">
                  <c:v>41</c:v>
                </c:pt>
                <c:pt idx="156">
                  <c:v>41.5</c:v>
                </c:pt>
                <c:pt idx="157">
                  <c:v>42</c:v>
                </c:pt>
                <c:pt idx="158">
                  <c:v>42.5</c:v>
                </c:pt>
                <c:pt idx="159">
                  <c:v>43</c:v>
                </c:pt>
                <c:pt idx="160">
                  <c:v>43.5</c:v>
                </c:pt>
                <c:pt idx="161">
                  <c:v>44</c:v>
                </c:pt>
                <c:pt idx="162">
                  <c:v>35.5</c:v>
                </c:pt>
                <c:pt idx="163">
                  <c:v>36</c:v>
                </c:pt>
                <c:pt idx="164">
                  <c:v>36.5</c:v>
                </c:pt>
                <c:pt idx="165">
                  <c:v>37</c:v>
                </c:pt>
                <c:pt idx="166">
                  <c:v>37.5</c:v>
                </c:pt>
                <c:pt idx="167">
                  <c:v>38</c:v>
                </c:pt>
                <c:pt idx="168">
                  <c:v>38.5</c:v>
                </c:pt>
                <c:pt idx="169">
                  <c:v>39</c:v>
                </c:pt>
                <c:pt idx="170">
                  <c:v>39.5</c:v>
                </c:pt>
                <c:pt idx="171">
                  <c:v>40</c:v>
                </c:pt>
                <c:pt idx="172">
                  <c:v>40.5</c:v>
                </c:pt>
                <c:pt idx="173">
                  <c:v>41</c:v>
                </c:pt>
                <c:pt idx="174">
                  <c:v>41.5</c:v>
                </c:pt>
                <c:pt idx="175">
                  <c:v>42</c:v>
                </c:pt>
                <c:pt idx="176">
                  <c:v>42.5</c:v>
                </c:pt>
                <c:pt idx="177">
                  <c:v>43</c:v>
                </c:pt>
                <c:pt idx="178">
                  <c:v>43.5</c:v>
                </c:pt>
                <c:pt idx="179">
                  <c:v>44</c:v>
                </c:pt>
                <c:pt idx="180">
                  <c:v>35.5</c:v>
                </c:pt>
                <c:pt idx="181">
                  <c:v>36</c:v>
                </c:pt>
                <c:pt idx="182">
                  <c:v>36.5</c:v>
                </c:pt>
                <c:pt idx="183">
                  <c:v>37</c:v>
                </c:pt>
                <c:pt idx="184">
                  <c:v>37.5</c:v>
                </c:pt>
                <c:pt idx="185">
                  <c:v>38</c:v>
                </c:pt>
                <c:pt idx="186">
                  <c:v>38.5</c:v>
                </c:pt>
                <c:pt idx="187">
                  <c:v>39</c:v>
                </c:pt>
                <c:pt idx="188">
                  <c:v>39.5</c:v>
                </c:pt>
                <c:pt idx="189">
                  <c:v>40</c:v>
                </c:pt>
                <c:pt idx="190">
                  <c:v>40.5</c:v>
                </c:pt>
                <c:pt idx="191">
                  <c:v>41</c:v>
                </c:pt>
                <c:pt idx="192">
                  <c:v>41.5</c:v>
                </c:pt>
                <c:pt idx="193">
                  <c:v>42</c:v>
                </c:pt>
                <c:pt idx="194">
                  <c:v>42.5</c:v>
                </c:pt>
                <c:pt idx="195">
                  <c:v>43</c:v>
                </c:pt>
                <c:pt idx="196">
                  <c:v>43.5</c:v>
                </c:pt>
                <c:pt idx="197">
                  <c:v>44</c:v>
                </c:pt>
                <c:pt idx="198">
                  <c:v>35.5</c:v>
                </c:pt>
                <c:pt idx="199">
                  <c:v>36</c:v>
                </c:pt>
                <c:pt idx="200">
                  <c:v>36.5</c:v>
                </c:pt>
                <c:pt idx="201">
                  <c:v>37</c:v>
                </c:pt>
                <c:pt idx="202">
                  <c:v>37.5</c:v>
                </c:pt>
                <c:pt idx="203">
                  <c:v>38</c:v>
                </c:pt>
                <c:pt idx="204">
                  <c:v>38.5</c:v>
                </c:pt>
                <c:pt idx="205">
                  <c:v>39</c:v>
                </c:pt>
                <c:pt idx="206">
                  <c:v>39.5</c:v>
                </c:pt>
                <c:pt idx="207">
                  <c:v>40</c:v>
                </c:pt>
                <c:pt idx="208">
                  <c:v>40.5</c:v>
                </c:pt>
                <c:pt idx="209">
                  <c:v>41</c:v>
                </c:pt>
                <c:pt idx="210">
                  <c:v>41.5</c:v>
                </c:pt>
                <c:pt idx="211">
                  <c:v>42</c:v>
                </c:pt>
                <c:pt idx="212">
                  <c:v>42.5</c:v>
                </c:pt>
                <c:pt idx="213">
                  <c:v>43</c:v>
                </c:pt>
                <c:pt idx="214">
                  <c:v>43.5</c:v>
                </c:pt>
                <c:pt idx="215">
                  <c:v>44</c:v>
                </c:pt>
                <c:pt idx="216">
                  <c:v>35.5</c:v>
                </c:pt>
                <c:pt idx="217">
                  <c:v>36</c:v>
                </c:pt>
                <c:pt idx="218">
                  <c:v>36.5</c:v>
                </c:pt>
                <c:pt idx="219">
                  <c:v>37</c:v>
                </c:pt>
                <c:pt idx="220">
                  <c:v>37.5</c:v>
                </c:pt>
                <c:pt idx="221">
                  <c:v>38</c:v>
                </c:pt>
                <c:pt idx="222">
                  <c:v>38.5</c:v>
                </c:pt>
                <c:pt idx="223">
                  <c:v>39</c:v>
                </c:pt>
                <c:pt idx="224">
                  <c:v>39.5</c:v>
                </c:pt>
                <c:pt idx="225">
                  <c:v>40</c:v>
                </c:pt>
                <c:pt idx="226">
                  <c:v>40.5</c:v>
                </c:pt>
                <c:pt idx="227">
                  <c:v>41</c:v>
                </c:pt>
                <c:pt idx="228">
                  <c:v>41.5</c:v>
                </c:pt>
                <c:pt idx="229">
                  <c:v>42</c:v>
                </c:pt>
                <c:pt idx="230">
                  <c:v>42.5</c:v>
                </c:pt>
                <c:pt idx="231">
                  <c:v>43</c:v>
                </c:pt>
                <c:pt idx="232">
                  <c:v>43.5</c:v>
                </c:pt>
                <c:pt idx="233">
                  <c:v>44</c:v>
                </c:pt>
                <c:pt idx="234">
                  <c:v>35.5</c:v>
                </c:pt>
                <c:pt idx="235">
                  <c:v>36</c:v>
                </c:pt>
                <c:pt idx="236">
                  <c:v>36.5</c:v>
                </c:pt>
                <c:pt idx="237">
                  <c:v>37</c:v>
                </c:pt>
                <c:pt idx="238">
                  <c:v>37.5</c:v>
                </c:pt>
                <c:pt idx="239">
                  <c:v>38</c:v>
                </c:pt>
                <c:pt idx="240">
                  <c:v>38.5</c:v>
                </c:pt>
                <c:pt idx="241">
                  <c:v>39</c:v>
                </c:pt>
                <c:pt idx="242">
                  <c:v>39.5</c:v>
                </c:pt>
                <c:pt idx="243">
                  <c:v>40</c:v>
                </c:pt>
                <c:pt idx="244">
                  <c:v>40.5</c:v>
                </c:pt>
                <c:pt idx="245">
                  <c:v>41</c:v>
                </c:pt>
                <c:pt idx="246">
                  <c:v>41.5</c:v>
                </c:pt>
                <c:pt idx="247">
                  <c:v>42</c:v>
                </c:pt>
                <c:pt idx="248">
                  <c:v>42.5</c:v>
                </c:pt>
                <c:pt idx="249">
                  <c:v>43</c:v>
                </c:pt>
                <c:pt idx="250">
                  <c:v>43.5</c:v>
                </c:pt>
                <c:pt idx="251">
                  <c:v>44</c:v>
                </c:pt>
                <c:pt idx="252">
                  <c:v>35.5</c:v>
                </c:pt>
                <c:pt idx="253">
                  <c:v>36</c:v>
                </c:pt>
                <c:pt idx="254">
                  <c:v>36.5</c:v>
                </c:pt>
                <c:pt idx="255">
                  <c:v>37</c:v>
                </c:pt>
                <c:pt idx="256">
                  <c:v>37.5</c:v>
                </c:pt>
                <c:pt idx="257">
                  <c:v>38</c:v>
                </c:pt>
                <c:pt idx="258">
                  <c:v>38.5</c:v>
                </c:pt>
                <c:pt idx="259">
                  <c:v>39</c:v>
                </c:pt>
                <c:pt idx="260">
                  <c:v>39.5</c:v>
                </c:pt>
                <c:pt idx="261">
                  <c:v>40</c:v>
                </c:pt>
                <c:pt idx="262">
                  <c:v>40.5</c:v>
                </c:pt>
                <c:pt idx="263">
                  <c:v>41</c:v>
                </c:pt>
                <c:pt idx="264">
                  <c:v>41.5</c:v>
                </c:pt>
                <c:pt idx="265">
                  <c:v>42</c:v>
                </c:pt>
                <c:pt idx="266">
                  <c:v>42.5</c:v>
                </c:pt>
                <c:pt idx="267">
                  <c:v>43</c:v>
                </c:pt>
                <c:pt idx="268">
                  <c:v>43.5</c:v>
                </c:pt>
                <c:pt idx="269">
                  <c:v>44</c:v>
                </c:pt>
                <c:pt idx="270">
                  <c:v>35.5</c:v>
                </c:pt>
                <c:pt idx="271">
                  <c:v>36</c:v>
                </c:pt>
                <c:pt idx="272">
                  <c:v>36.5</c:v>
                </c:pt>
                <c:pt idx="273">
                  <c:v>37</c:v>
                </c:pt>
                <c:pt idx="274">
                  <c:v>37.5</c:v>
                </c:pt>
                <c:pt idx="275">
                  <c:v>38</c:v>
                </c:pt>
                <c:pt idx="276">
                  <c:v>38.5</c:v>
                </c:pt>
                <c:pt idx="277">
                  <c:v>39</c:v>
                </c:pt>
                <c:pt idx="278">
                  <c:v>39.5</c:v>
                </c:pt>
                <c:pt idx="279">
                  <c:v>40</c:v>
                </c:pt>
                <c:pt idx="280">
                  <c:v>40.5</c:v>
                </c:pt>
                <c:pt idx="281">
                  <c:v>41</c:v>
                </c:pt>
                <c:pt idx="282">
                  <c:v>41.5</c:v>
                </c:pt>
                <c:pt idx="283">
                  <c:v>42</c:v>
                </c:pt>
                <c:pt idx="284">
                  <c:v>42.5</c:v>
                </c:pt>
                <c:pt idx="285">
                  <c:v>43</c:v>
                </c:pt>
                <c:pt idx="286">
                  <c:v>43.5</c:v>
                </c:pt>
                <c:pt idx="287">
                  <c:v>44</c:v>
                </c:pt>
                <c:pt idx="288">
                  <c:v>35.5</c:v>
                </c:pt>
                <c:pt idx="289">
                  <c:v>36</c:v>
                </c:pt>
                <c:pt idx="290">
                  <c:v>36.5</c:v>
                </c:pt>
                <c:pt idx="291">
                  <c:v>37</c:v>
                </c:pt>
                <c:pt idx="292">
                  <c:v>37.5</c:v>
                </c:pt>
                <c:pt idx="293">
                  <c:v>38</c:v>
                </c:pt>
                <c:pt idx="294">
                  <c:v>38.5</c:v>
                </c:pt>
                <c:pt idx="295">
                  <c:v>39</c:v>
                </c:pt>
                <c:pt idx="296">
                  <c:v>39.5</c:v>
                </c:pt>
                <c:pt idx="297">
                  <c:v>40</c:v>
                </c:pt>
                <c:pt idx="298">
                  <c:v>40.5</c:v>
                </c:pt>
                <c:pt idx="299">
                  <c:v>41</c:v>
                </c:pt>
                <c:pt idx="300">
                  <c:v>41.5</c:v>
                </c:pt>
                <c:pt idx="301">
                  <c:v>42</c:v>
                </c:pt>
                <c:pt idx="302">
                  <c:v>42.5</c:v>
                </c:pt>
                <c:pt idx="303">
                  <c:v>43</c:v>
                </c:pt>
                <c:pt idx="304">
                  <c:v>43.5</c:v>
                </c:pt>
                <c:pt idx="305">
                  <c:v>44</c:v>
                </c:pt>
                <c:pt idx="306">
                  <c:v>35.5</c:v>
                </c:pt>
                <c:pt idx="307">
                  <c:v>36</c:v>
                </c:pt>
                <c:pt idx="308">
                  <c:v>36.5</c:v>
                </c:pt>
                <c:pt idx="309">
                  <c:v>37</c:v>
                </c:pt>
                <c:pt idx="310">
                  <c:v>37.5</c:v>
                </c:pt>
                <c:pt idx="311">
                  <c:v>38</c:v>
                </c:pt>
                <c:pt idx="312">
                  <c:v>38.5</c:v>
                </c:pt>
                <c:pt idx="313">
                  <c:v>39</c:v>
                </c:pt>
                <c:pt idx="314">
                  <c:v>39.5</c:v>
                </c:pt>
                <c:pt idx="315">
                  <c:v>40</c:v>
                </c:pt>
                <c:pt idx="316">
                  <c:v>40.5</c:v>
                </c:pt>
                <c:pt idx="317">
                  <c:v>41</c:v>
                </c:pt>
                <c:pt idx="318">
                  <c:v>41.5</c:v>
                </c:pt>
                <c:pt idx="319">
                  <c:v>42</c:v>
                </c:pt>
                <c:pt idx="320">
                  <c:v>42.5</c:v>
                </c:pt>
                <c:pt idx="321">
                  <c:v>43</c:v>
                </c:pt>
                <c:pt idx="322">
                  <c:v>43.5</c:v>
                </c:pt>
                <c:pt idx="323">
                  <c:v>44</c:v>
                </c:pt>
                <c:pt idx="324">
                  <c:v>35.5</c:v>
                </c:pt>
                <c:pt idx="325">
                  <c:v>36</c:v>
                </c:pt>
                <c:pt idx="326">
                  <c:v>36.5</c:v>
                </c:pt>
                <c:pt idx="327">
                  <c:v>37</c:v>
                </c:pt>
                <c:pt idx="328">
                  <c:v>37.5</c:v>
                </c:pt>
                <c:pt idx="329">
                  <c:v>38</c:v>
                </c:pt>
                <c:pt idx="330">
                  <c:v>38.5</c:v>
                </c:pt>
                <c:pt idx="331">
                  <c:v>39</c:v>
                </c:pt>
                <c:pt idx="332">
                  <c:v>39.5</c:v>
                </c:pt>
                <c:pt idx="333">
                  <c:v>40</c:v>
                </c:pt>
                <c:pt idx="334">
                  <c:v>40.5</c:v>
                </c:pt>
                <c:pt idx="335">
                  <c:v>41</c:v>
                </c:pt>
                <c:pt idx="336">
                  <c:v>41.5</c:v>
                </c:pt>
                <c:pt idx="337">
                  <c:v>42</c:v>
                </c:pt>
                <c:pt idx="338">
                  <c:v>42.5</c:v>
                </c:pt>
                <c:pt idx="339">
                  <c:v>43</c:v>
                </c:pt>
                <c:pt idx="340">
                  <c:v>43.5</c:v>
                </c:pt>
                <c:pt idx="341">
                  <c:v>44</c:v>
                </c:pt>
                <c:pt idx="342">
                  <c:v>35.5</c:v>
                </c:pt>
                <c:pt idx="343">
                  <c:v>36</c:v>
                </c:pt>
                <c:pt idx="344">
                  <c:v>36.5</c:v>
                </c:pt>
                <c:pt idx="345">
                  <c:v>37</c:v>
                </c:pt>
                <c:pt idx="346">
                  <c:v>37.5</c:v>
                </c:pt>
                <c:pt idx="347">
                  <c:v>38</c:v>
                </c:pt>
                <c:pt idx="348">
                  <c:v>38.5</c:v>
                </c:pt>
                <c:pt idx="349">
                  <c:v>39</c:v>
                </c:pt>
                <c:pt idx="350">
                  <c:v>39.5</c:v>
                </c:pt>
                <c:pt idx="351">
                  <c:v>40</c:v>
                </c:pt>
                <c:pt idx="352">
                  <c:v>40.5</c:v>
                </c:pt>
                <c:pt idx="353">
                  <c:v>41</c:v>
                </c:pt>
                <c:pt idx="354">
                  <c:v>41.5</c:v>
                </c:pt>
                <c:pt idx="355">
                  <c:v>42</c:v>
                </c:pt>
                <c:pt idx="356">
                  <c:v>42.5</c:v>
                </c:pt>
                <c:pt idx="357">
                  <c:v>43</c:v>
                </c:pt>
                <c:pt idx="358">
                  <c:v>43.5</c:v>
                </c:pt>
                <c:pt idx="359">
                  <c:v>44</c:v>
                </c:pt>
                <c:pt idx="360">
                  <c:v>35.5</c:v>
                </c:pt>
                <c:pt idx="361">
                  <c:v>36</c:v>
                </c:pt>
                <c:pt idx="362">
                  <c:v>36.5</c:v>
                </c:pt>
                <c:pt idx="363">
                  <c:v>37</c:v>
                </c:pt>
                <c:pt idx="364">
                  <c:v>37.5</c:v>
                </c:pt>
                <c:pt idx="365">
                  <c:v>38</c:v>
                </c:pt>
                <c:pt idx="366">
                  <c:v>38.5</c:v>
                </c:pt>
                <c:pt idx="367">
                  <c:v>39</c:v>
                </c:pt>
                <c:pt idx="368">
                  <c:v>39.5</c:v>
                </c:pt>
                <c:pt idx="369">
                  <c:v>40</c:v>
                </c:pt>
                <c:pt idx="370">
                  <c:v>40.5</c:v>
                </c:pt>
                <c:pt idx="371">
                  <c:v>41</c:v>
                </c:pt>
                <c:pt idx="372">
                  <c:v>41.5</c:v>
                </c:pt>
                <c:pt idx="373">
                  <c:v>42</c:v>
                </c:pt>
                <c:pt idx="374">
                  <c:v>42.5</c:v>
                </c:pt>
                <c:pt idx="375">
                  <c:v>43</c:v>
                </c:pt>
                <c:pt idx="376">
                  <c:v>43.5</c:v>
                </c:pt>
                <c:pt idx="37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A-432F-99D0-E32161C9FFFD}"/>
            </c:ext>
          </c:extLst>
        </c:ser>
        <c:ser>
          <c:idx val="1"/>
          <c:order val="1"/>
          <c:tx>
            <c:v>Outer Dia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'Calcite 5_4 optimization'!$F$6:$NS$6</c:f>
              <c:numCache>
                <c:formatCode>General</c:formatCode>
                <c:ptCount val="378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46</c:v>
                </c:pt>
                <c:pt idx="19">
                  <c:v>46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46</c:v>
                </c:pt>
                <c:pt idx="24">
                  <c:v>46</c:v>
                </c:pt>
                <c:pt idx="25">
                  <c:v>46</c:v>
                </c:pt>
                <c:pt idx="26">
                  <c:v>46</c:v>
                </c:pt>
                <c:pt idx="27">
                  <c:v>46</c:v>
                </c:pt>
                <c:pt idx="28">
                  <c:v>46</c:v>
                </c:pt>
                <c:pt idx="29">
                  <c:v>46</c:v>
                </c:pt>
                <c:pt idx="30">
                  <c:v>46</c:v>
                </c:pt>
                <c:pt idx="31">
                  <c:v>46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47</c:v>
                </c:pt>
                <c:pt idx="37">
                  <c:v>47</c:v>
                </c:pt>
                <c:pt idx="38">
                  <c:v>47</c:v>
                </c:pt>
                <c:pt idx="39">
                  <c:v>47</c:v>
                </c:pt>
                <c:pt idx="40">
                  <c:v>47</c:v>
                </c:pt>
                <c:pt idx="41">
                  <c:v>47</c:v>
                </c:pt>
                <c:pt idx="42">
                  <c:v>47</c:v>
                </c:pt>
                <c:pt idx="43">
                  <c:v>47</c:v>
                </c:pt>
                <c:pt idx="44">
                  <c:v>47</c:v>
                </c:pt>
                <c:pt idx="45">
                  <c:v>47</c:v>
                </c:pt>
                <c:pt idx="46">
                  <c:v>47</c:v>
                </c:pt>
                <c:pt idx="47">
                  <c:v>47</c:v>
                </c:pt>
                <c:pt idx="48">
                  <c:v>47</c:v>
                </c:pt>
                <c:pt idx="49">
                  <c:v>47</c:v>
                </c:pt>
                <c:pt idx="50">
                  <c:v>47</c:v>
                </c:pt>
                <c:pt idx="51">
                  <c:v>47</c:v>
                </c:pt>
                <c:pt idx="52">
                  <c:v>47</c:v>
                </c:pt>
                <c:pt idx="53">
                  <c:v>47</c:v>
                </c:pt>
                <c:pt idx="54">
                  <c:v>48</c:v>
                </c:pt>
                <c:pt idx="55">
                  <c:v>48</c:v>
                </c:pt>
                <c:pt idx="56">
                  <c:v>48</c:v>
                </c:pt>
                <c:pt idx="57">
                  <c:v>48</c:v>
                </c:pt>
                <c:pt idx="58">
                  <c:v>48</c:v>
                </c:pt>
                <c:pt idx="59">
                  <c:v>48</c:v>
                </c:pt>
                <c:pt idx="60">
                  <c:v>48</c:v>
                </c:pt>
                <c:pt idx="61">
                  <c:v>48</c:v>
                </c:pt>
                <c:pt idx="62">
                  <c:v>48</c:v>
                </c:pt>
                <c:pt idx="63">
                  <c:v>48</c:v>
                </c:pt>
                <c:pt idx="64">
                  <c:v>48</c:v>
                </c:pt>
                <c:pt idx="65">
                  <c:v>48</c:v>
                </c:pt>
                <c:pt idx="66">
                  <c:v>48</c:v>
                </c:pt>
                <c:pt idx="67">
                  <c:v>48</c:v>
                </c:pt>
                <c:pt idx="68">
                  <c:v>48</c:v>
                </c:pt>
                <c:pt idx="69">
                  <c:v>48</c:v>
                </c:pt>
                <c:pt idx="70">
                  <c:v>48</c:v>
                </c:pt>
                <c:pt idx="71">
                  <c:v>48</c:v>
                </c:pt>
                <c:pt idx="72">
                  <c:v>49</c:v>
                </c:pt>
                <c:pt idx="73">
                  <c:v>49</c:v>
                </c:pt>
                <c:pt idx="74">
                  <c:v>49</c:v>
                </c:pt>
                <c:pt idx="75">
                  <c:v>49</c:v>
                </c:pt>
                <c:pt idx="76">
                  <c:v>49</c:v>
                </c:pt>
                <c:pt idx="77">
                  <c:v>49</c:v>
                </c:pt>
                <c:pt idx="78">
                  <c:v>49</c:v>
                </c:pt>
                <c:pt idx="79">
                  <c:v>49</c:v>
                </c:pt>
                <c:pt idx="80">
                  <c:v>49</c:v>
                </c:pt>
                <c:pt idx="81">
                  <c:v>49</c:v>
                </c:pt>
                <c:pt idx="82">
                  <c:v>49</c:v>
                </c:pt>
                <c:pt idx="83">
                  <c:v>49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49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51</c:v>
                </c:pt>
                <c:pt idx="109">
                  <c:v>51</c:v>
                </c:pt>
                <c:pt idx="110">
                  <c:v>51</c:v>
                </c:pt>
                <c:pt idx="111">
                  <c:v>51</c:v>
                </c:pt>
                <c:pt idx="112">
                  <c:v>51</c:v>
                </c:pt>
                <c:pt idx="113">
                  <c:v>51</c:v>
                </c:pt>
                <c:pt idx="114">
                  <c:v>51</c:v>
                </c:pt>
                <c:pt idx="115">
                  <c:v>51</c:v>
                </c:pt>
                <c:pt idx="116">
                  <c:v>51</c:v>
                </c:pt>
                <c:pt idx="117">
                  <c:v>51</c:v>
                </c:pt>
                <c:pt idx="118">
                  <c:v>51</c:v>
                </c:pt>
                <c:pt idx="119">
                  <c:v>51</c:v>
                </c:pt>
                <c:pt idx="120">
                  <c:v>51</c:v>
                </c:pt>
                <c:pt idx="121">
                  <c:v>51</c:v>
                </c:pt>
                <c:pt idx="122">
                  <c:v>51</c:v>
                </c:pt>
                <c:pt idx="123">
                  <c:v>51</c:v>
                </c:pt>
                <c:pt idx="124">
                  <c:v>51</c:v>
                </c:pt>
                <c:pt idx="125">
                  <c:v>51</c:v>
                </c:pt>
                <c:pt idx="126">
                  <c:v>52</c:v>
                </c:pt>
                <c:pt idx="127">
                  <c:v>52</c:v>
                </c:pt>
                <c:pt idx="128">
                  <c:v>52</c:v>
                </c:pt>
                <c:pt idx="129">
                  <c:v>52</c:v>
                </c:pt>
                <c:pt idx="130">
                  <c:v>52</c:v>
                </c:pt>
                <c:pt idx="131">
                  <c:v>52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53</c:v>
                </c:pt>
                <c:pt idx="145">
                  <c:v>53</c:v>
                </c:pt>
                <c:pt idx="146">
                  <c:v>53</c:v>
                </c:pt>
                <c:pt idx="147">
                  <c:v>53</c:v>
                </c:pt>
                <c:pt idx="148">
                  <c:v>53</c:v>
                </c:pt>
                <c:pt idx="149">
                  <c:v>53</c:v>
                </c:pt>
                <c:pt idx="150">
                  <c:v>53</c:v>
                </c:pt>
                <c:pt idx="151">
                  <c:v>53</c:v>
                </c:pt>
                <c:pt idx="152">
                  <c:v>53</c:v>
                </c:pt>
                <c:pt idx="153">
                  <c:v>53</c:v>
                </c:pt>
                <c:pt idx="154">
                  <c:v>53</c:v>
                </c:pt>
                <c:pt idx="155">
                  <c:v>53</c:v>
                </c:pt>
                <c:pt idx="156">
                  <c:v>53</c:v>
                </c:pt>
                <c:pt idx="157">
                  <c:v>53</c:v>
                </c:pt>
                <c:pt idx="158">
                  <c:v>53</c:v>
                </c:pt>
                <c:pt idx="159">
                  <c:v>53</c:v>
                </c:pt>
                <c:pt idx="160">
                  <c:v>53</c:v>
                </c:pt>
                <c:pt idx="161">
                  <c:v>53</c:v>
                </c:pt>
                <c:pt idx="162">
                  <c:v>54</c:v>
                </c:pt>
                <c:pt idx="163">
                  <c:v>54</c:v>
                </c:pt>
                <c:pt idx="164">
                  <c:v>54</c:v>
                </c:pt>
                <c:pt idx="165">
                  <c:v>54</c:v>
                </c:pt>
                <c:pt idx="166">
                  <c:v>54</c:v>
                </c:pt>
                <c:pt idx="167">
                  <c:v>54</c:v>
                </c:pt>
                <c:pt idx="168">
                  <c:v>54</c:v>
                </c:pt>
                <c:pt idx="169">
                  <c:v>54</c:v>
                </c:pt>
                <c:pt idx="170">
                  <c:v>54</c:v>
                </c:pt>
                <c:pt idx="171">
                  <c:v>54</c:v>
                </c:pt>
                <c:pt idx="172">
                  <c:v>54</c:v>
                </c:pt>
                <c:pt idx="173">
                  <c:v>54</c:v>
                </c:pt>
                <c:pt idx="174">
                  <c:v>54</c:v>
                </c:pt>
                <c:pt idx="175">
                  <c:v>54</c:v>
                </c:pt>
                <c:pt idx="176">
                  <c:v>54</c:v>
                </c:pt>
                <c:pt idx="177">
                  <c:v>54</c:v>
                </c:pt>
                <c:pt idx="178">
                  <c:v>54</c:v>
                </c:pt>
                <c:pt idx="179">
                  <c:v>54</c:v>
                </c:pt>
                <c:pt idx="180">
                  <c:v>55</c:v>
                </c:pt>
                <c:pt idx="181">
                  <c:v>55</c:v>
                </c:pt>
                <c:pt idx="182">
                  <c:v>55</c:v>
                </c:pt>
                <c:pt idx="183">
                  <c:v>55</c:v>
                </c:pt>
                <c:pt idx="184">
                  <c:v>55</c:v>
                </c:pt>
                <c:pt idx="185">
                  <c:v>55</c:v>
                </c:pt>
                <c:pt idx="186">
                  <c:v>55</c:v>
                </c:pt>
                <c:pt idx="187">
                  <c:v>55</c:v>
                </c:pt>
                <c:pt idx="188">
                  <c:v>55</c:v>
                </c:pt>
                <c:pt idx="189">
                  <c:v>55</c:v>
                </c:pt>
                <c:pt idx="190">
                  <c:v>55</c:v>
                </c:pt>
                <c:pt idx="191">
                  <c:v>55</c:v>
                </c:pt>
                <c:pt idx="192">
                  <c:v>55</c:v>
                </c:pt>
                <c:pt idx="193">
                  <c:v>55</c:v>
                </c:pt>
                <c:pt idx="194">
                  <c:v>55</c:v>
                </c:pt>
                <c:pt idx="195">
                  <c:v>55</c:v>
                </c:pt>
                <c:pt idx="196">
                  <c:v>55</c:v>
                </c:pt>
                <c:pt idx="197">
                  <c:v>55</c:v>
                </c:pt>
                <c:pt idx="198">
                  <c:v>56</c:v>
                </c:pt>
                <c:pt idx="199">
                  <c:v>56</c:v>
                </c:pt>
                <c:pt idx="200">
                  <c:v>56</c:v>
                </c:pt>
                <c:pt idx="201">
                  <c:v>56</c:v>
                </c:pt>
                <c:pt idx="202">
                  <c:v>56</c:v>
                </c:pt>
                <c:pt idx="203">
                  <c:v>56</c:v>
                </c:pt>
                <c:pt idx="204">
                  <c:v>56</c:v>
                </c:pt>
                <c:pt idx="205">
                  <c:v>56</c:v>
                </c:pt>
                <c:pt idx="206">
                  <c:v>56</c:v>
                </c:pt>
                <c:pt idx="207">
                  <c:v>56</c:v>
                </c:pt>
                <c:pt idx="208">
                  <c:v>56</c:v>
                </c:pt>
                <c:pt idx="209">
                  <c:v>56</c:v>
                </c:pt>
                <c:pt idx="210">
                  <c:v>56</c:v>
                </c:pt>
                <c:pt idx="211">
                  <c:v>56</c:v>
                </c:pt>
                <c:pt idx="212">
                  <c:v>56</c:v>
                </c:pt>
                <c:pt idx="213">
                  <c:v>56</c:v>
                </c:pt>
                <c:pt idx="214">
                  <c:v>56</c:v>
                </c:pt>
                <c:pt idx="215">
                  <c:v>56</c:v>
                </c:pt>
                <c:pt idx="216">
                  <c:v>57</c:v>
                </c:pt>
                <c:pt idx="217">
                  <c:v>57</c:v>
                </c:pt>
                <c:pt idx="218">
                  <c:v>57</c:v>
                </c:pt>
                <c:pt idx="219">
                  <c:v>57</c:v>
                </c:pt>
                <c:pt idx="220">
                  <c:v>57</c:v>
                </c:pt>
                <c:pt idx="221">
                  <c:v>57</c:v>
                </c:pt>
                <c:pt idx="222">
                  <c:v>57</c:v>
                </c:pt>
                <c:pt idx="223">
                  <c:v>57</c:v>
                </c:pt>
                <c:pt idx="224">
                  <c:v>57</c:v>
                </c:pt>
                <c:pt idx="225">
                  <c:v>57</c:v>
                </c:pt>
                <c:pt idx="226">
                  <c:v>57</c:v>
                </c:pt>
                <c:pt idx="227">
                  <c:v>57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58</c:v>
                </c:pt>
                <c:pt idx="235">
                  <c:v>58</c:v>
                </c:pt>
                <c:pt idx="236">
                  <c:v>58</c:v>
                </c:pt>
                <c:pt idx="237">
                  <c:v>58</c:v>
                </c:pt>
                <c:pt idx="238">
                  <c:v>58</c:v>
                </c:pt>
                <c:pt idx="239">
                  <c:v>58</c:v>
                </c:pt>
                <c:pt idx="240">
                  <c:v>58</c:v>
                </c:pt>
                <c:pt idx="241">
                  <c:v>58</c:v>
                </c:pt>
                <c:pt idx="242">
                  <c:v>58</c:v>
                </c:pt>
                <c:pt idx="243">
                  <c:v>58</c:v>
                </c:pt>
                <c:pt idx="244">
                  <c:v>58</c:v>
                </c:pt>
                <c:pt idx="245">
                  <c:v>58</c:v>
                </c:pt>
                <c:pt idx="246">
                  <c:v>58</c:v>
                </c:pt>
                <c:pt idx="247">
                  <c:v>58</c:v>
                </c:pt>
                <c:pt idx="248">
                  <c:v>58</c:v>
                </c:pt>
                <c:pt idx="249">
                  <c:v>58</c:v>
                </c:pt>
                <c:pt idx="250">
                  <c:v>58</c:v>
                </c:pt>
                <c:pt idx="251">
                  <c:v>58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59</c:v>
                </c:pt>
                <c:pt idx="258">
                  <c:v>59</c:v>
                </c:pt>
                <c:pt idx="259">
                  <c:v>59</c:v>
                </c:pt>
                <c:pt idx="260">
                  <c:v>59</c:v>
                </c:pt>
                <c:pt idx="261">
                  <c:v>59</c:v>
                </c:pt>
                <c:pt idx="262">
                  <c:v>59</c:v>
                </c:pt>
                <c:pt idx="263">
                  <c:v>59</c:v>
                </c:pt>
                <c:pt idx="264">
                  <c:v>59</c:v>
                </c:pt>
                <c:pt idx="265">
                  <c:v>59</c:v>
                </c:pt>
                <c:pt idx="266">
                  <c:v>59</c:v>
                </c:pt>
                <c:pt idx="267">
                  <c:v>59</c:v>
                </c:pt>
                <c:pt idx="268">
                  <c:v>59</c:v>
                </c:pt>
                <c:pt idx="269">
                  <c:v>59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61</c:v>
                </c:pt>
                <c:pt idx="289">
                  <c:v>61</c:v>
                </c:pt>
                <c:pt idx="290">
                  <c:v>61</c:v>
                </c:pt>
                <c:pt idx="291">
                  <c:v>61</c:v>
                </c:pt>
                <c:pt idx="292">
                  <c:v>61</c:v>
                </c:pt>
                <c:pt idx="293">
                  <c:v>61</c:v>
                </c:pt>
                <c:pt idx="294">
                  <c:v>61</c:v>
                </c:pt>
                <c:pt idx="295">
                  <c:v>61</c:v>
                </c:pt>
                <c:pt idx="296">
                  <c:v>61</c:v>
                </c:pt>
                <c:pt idx="297">
                  <c:v>61</c:v>
                </c:pt>
                <c:pt idx="298">
                  <c:v>61</c:v>
                </c:pt>
                <c:pt idx="299">
                  <c:v>61</c:v>
                </c:pt>
                <c:pt idx="300">
                  <c:v>61</c:v>
                </c:pt>
                <c:pt idx="301">
                  <c:v>61</c:v>
                </c:pt>
                <c:pt idx="302">
                  <c:v>61</c:v>
                </c:pt>
                <c:pt idx="303">
                  <c:v>61</c:v>
                </c:pt>
                <c:pt idx="304">
                  <c:v>61</c:v>
                </c:pt>
                <c:pt idx="305">
                  <c:v>61</c:v>
                </c:pt>
                <c:pt idx="306">
                  <c:v>62</c:v>
                </c:pt>
                <c:pt idx="307">
                  <c:v>62</c:v>
                </c:pt>
                <c:pt idx="308">
                  <c:v>62</c:v>
                </c:pt>
                <c:pt idx="309">
                  <c:v>62</c:v>
                </c:pt>
                <c:pt idx="310">
                  <c:v>62</c:v>
                </c:pt>
                <c:pt idx="311">
                  <c:v>62</c:v>
                </c:pt>
                <c:pt idx="312">
                  <c:v>62</c:v>
                </c:pt>
                <c:pt idx="313">
                  <c:v>62</c:v>
                </c:pt>
                <c:pt idx="314">
                  <c:v>62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62</c:v>
                </c:pt>
                <c:pt idx="319">
                  <c:v>62</c:v>
                </c:pt>
                <c:pt idx="320">
                  <c:v>62</c:v>
                </c:pt>
                <c:pt idx="321">
                  <c:v>62</c:v>
                </c:pt>
                <c:pt idx="322">
                  <c:v>62</c:v>
                </c:pt>
                <c:pt idx="323">
                  <c:v>62</c:v>
                </c:pt>
                <c:pt idx="324">
                  <c:v>63</c:v>
                </c:pt>
                <c:pt idx="325">
                  <c:v>63</c:v>
                </c:pt>
                <c:pt idx="326">
                  <c:v>63</c:v>
                </c:pt>
                <c:pt idx="327">
                  <c:v>63</c:v>
                </c:pt>
                <c:pt idx="328">
                  <c:v>63</c:v>
                </c:pt>
                <c:pt idx="329">
                  <c:v>63</c:v>
                </c:pt>
                <c:pt idx="330">
                  <c:v>63</c:v>
                </c:pt>
                <c:pt idx="331">
                  <c:v>63</c:v>
                </c:pt>
                <c:pt idx="332">
                  <c:v>63</c:v>
                </c:pt>
                <c:pt idx="333">
                  <c:v>63</c:v>
                </c:pt>
                <c:pt idx="334">
                  <c:v>63</c:v>
                </c:pt>
                <c:pt idx="335">
                  <c:v>63</c:v>
                </c:pt>
                <c:pt idx="336">
                  <c:v>63</c:v>
                </c:pt>
                <c:pt idx="337">
                  <c:v>63</c:v>
                </c:pt>
                <c:pt idx="338">
                  <c:v>63</c:v>
                </c:pt>
                <c:pt idx="339">
                  <c:v>63</c:v>
                </c:pt>
                <c:pt idx="340">
                  <c:v>63</c:v>
                </c:pt>
                <c:pt idx="341">
                  <c:v>63</c:v>
                </c:pt>
                <c:pt idx="342">
                  <c:v>64</c:v>
                </c:pt>
                <c:pt idx="343">
                  <c:v>64</c:v>
                </c:pt>
                <c:pt idx="344">
                  <c:v>64</c:v>
                </c:pt>
                <c:pt idx="345">
                  <c:v>64</c:v>
                </c:pt>
                <c:pt idx="346">
                  <c:v>64</c:v>
                </c:pt>
                <c:pt idx="347">
                  <c:v>64</c:v>
                </c:pt>
                <c:pt idx="348">
                  <c:v>64</c:v>
                </c:pt>
                <c:pt idx="349">
                  <c:v>64</c:v>
                </c:pt>
                <c:pt idx="350">
                  <c:v>64</c:v>
                </c:pt>
                <c:pt idx="351">
                  <c:v>64</c:v>
                </c:pt>
                <c:pt idx="352">
                  <c:v>64</c:v>
                </c:pt>
                <c:pt idx="353">
                  <c:v>64</c:v>
                </c:pt>
                <c:pt idx="354">
                  <c:v>64</c:v>
                </c:pt>
                <c:pt idx="355">
                  <c:v>64</c:v>
                </c:pt>
                <c:pt idx="356">
                  <c:v>64</c:v>
                </c:pt>
                <c:pt idx="357">
                  <c:v>64</c:v>
                </c:pt>
                <c:pt idx="358">
                  <c:v>64</c:v>
                </c:pt>
                <c:pt idx="359">
                  <c:v>64</c:v>
                </c:pt>
                <c:pt idx="360">
                  <c:v>65</c:v>
                </c:pt>
                <c:pt idx="361">
                  <c:v>65</c:v>
                </c:pt>
                <c:pt idx="362">
                  <c:v>65</c:v>
                </c:pt>
                <c:pt idx="363">
                  <c:v>65</c:v>
                </c:pt>
                <c:pt idx="364">
                  <c:v>65</c:v>
                </c:pt>
                <c:pt idx="365">
                  <c:v>65</c:v>
                </c:pt>
                <c:pt idx="366">
                  <c:v>65</c:v>
                </c:pt>
                <c:pt idx="367">
                  <c:v>65</c:v>
                </c:pt>
                <c:pt idx="368">
                  <c:v>65</c:v>
                </c:pt>
                <c:pt idx="369">
                  <c:v>65</c:v>
                </c:pt>
                <c:pt idx="370">
                  <c:v>65</c:v>
                </c:pt>
                <c:pt idx="371">
                  <c:v>65</c:v>
                </c:pt>
                <c:pt idx="372">
                  <c:v>65</c:v>
                </c:pt>
                <c:pt idx="373">
                  <c:v>65</c:v>
                </c:pt>
                <c:pt idx="374">
                  <c:v>65</c:v>
                </c:pt>
                <c:pt idx="375">
                  <c:v>65</c:v>
                </c:pt>
                <c:pt idx="376">
                  <c:v>65</c:v>
                </c:pt>
                <c:pt idx="37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A-432F-99D0-E32161C9F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488832"/>
        <c:axId val="1129481760"/>
      </c:lineChart>
      <c:lineChart>
        <c:grouping val="standard"/>
        <c:varyColors val="0"/>
        <c:ser>
          <c:idx val="2"/>
          <c:order val="2"/>
          <c:tx>
            <c:v>MPa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'Calcite 5_4 optimization'!$F$10:$NS$10</c:f>
              <c:numCache>
                <c:formatCode>General</c:formatCode>
                <c:ptCount val="378"/>
                <c:pt idx="0">
                  <c:v>9.2E-5</c:v>
                </c:pt>
                <c:pt idx="1">
                  <c:v>8.7000000000000001E-5</c:v>
                </c:pt>
                <c:pt idx="2">
                  <c:v>8.0000000000000007E-5</c:v>
                </c:pt>
                <c:pt idx="3">
                  <c:v>6.3999999999999997E-5</c:v>
                </c:pt>
                <c:pt idx="4">
                  <c:v>7.7000000000000001E-5</c:v>
                </c:pt>
                <c:pt idx="5">
                  <c:v>7.1000000000000005E-5</c:v>
                </c:pt>
                <c:pt idx="6">
                  <c:v>7.7999999999999999E-5</c:v>
                </c:pt>
                <c:pt idx="7">
                  <c:v>7.2000000000000002E-5</c:v>
                </c:pt>
                <c:pt idx="8">
                  <c:v>6.4999999999999994E-5</c:v>
                </c:pt>
                <c:pt idx="9">
                  <c:v>6.4999999999999994E-5</c:v>
                </c:pt>
                <c:pt idx="10">
                  <c:v>5.8999999999999998E-5</c:v>
                </c:pt>
                <c:pt idx="11">
                  <c:v>6.8999999999999997E-5</c:v>
                </c:pt>
                <c:pt idx="12">
                  <c:v>7.2000000000000002E-5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7.8999999999999996E-5</c:v>
                </c:pt>
                <c:pt idx="19">
                  <c:v>8.2999999999999998E-5</c:v>
                </c:pt>
                <c:pt idx="20">
                  <c:v>8.7999999999999998E-5</c:v>
                </c:pt>
                <c:pt idx="21">
                  <c:v>9.0000000000000006E-5</c:v>
                </c:pt>
                <c:pt idx="22">
                  <c:v>6.9999999999999994E-5</c:v>
                </c:pt>
                <c:pt idx="23">
                  <c:v>1.7899999999999999E-4</c:v>
                </c:pt>
                <c:pt idx="24">
                  <c:v>1.11E-4</c:v>
                </c:pt>
                <c:pt idx="25">
                  <c:v>1.13E-4</c:v>
                </c:pt>
                <c:pt idx="26">
                  <c:v>1.11E-4</c:v>
                </c:pt>
                <c:pt idx="27">
                  <c:v>1.2899999999999999E-4</c:v>
                </c:pt>
                <c:pt idx="28">
                  <c:v>7.4999999999999993E-5</c:v>
                </c:pt>
                <c:pt idx="29">
                  <c:v>1.05E-4</c:v>
                </c:pt>
                <c:pt idx="30">
                  <c:v>9.7E-5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7.6000000000000004E-5</c:v>
                </c:pt>
                <c:pt idx="37">
                  <c:v>6.6000000000000005E-5</c:v>
                </c:pt>
                <c:pt idx="38">
                  <c:v>1.01E-4</c:v>
                </c:pt>
                <c:pt idx="39">
                  <c:v>6.9999999999999994E-5</c:v>
                </c:pt>
                <c:pt idx="40">
                  <c:v>6.9999999999999994E-5</c:v>
                </c:pt>
                <c:pt idx="41">
                  <c:v>7.7999999999999999E-5</c:v>
                </c:pt>
                <c:pt idx="42">
                  <c:v>7.1000000000000005E-5</c:v>
                </c:pt>
                <c:pt idx="43">
                  <c:v>7.6000000000000004E-5</c:v>
                </c:pt>
                <c:pt idx="44">
                  <c:v>6.6000000000000005E-5</c:v>
                </c:pt>
                <c:pt idx="45">
                  <c:v>6.7000000000000002E-5</c:v>
                </c:pt>
                <c:pt idx="46">
                  <c:v>8.5000000000000006E-5</c:v>
                </c:pt>
                <c:pt idx="47">
                  <c:v>5.1999999999999997E-5</c:v>
                </c:pt>
                <c:pt idx="48">
                  <c:v>6.3E-5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7.6000000000000004E-5</c:v>
                </c:pt>
                <c:pt idx="55">
                  <c:v>7.7000000000000001E-5</c:v>
                </c:pt>
                <c:pt idx="56">
                  <c:v>7.4999999999999993E-5</c:v>
                </c:pt>
                <c:pt idx="57">
                  <c:v>6.8999999999999997E-5</c:v>
                </c:pt>
                <c:pt idx="58">
                  <c:v>7.2999999999999999E-5</c:v>
                </c:pt>
                <c:pt idx="59">
                  <c:v>7.7000000000000001E-5</c:v>
                </c:pt>
                <c:pt idx="60">
                  <c:v>7.8999999999999996E-5</c:v>
                </c:pt>
                <c:pt idx="61">
                  <c:v>7.8999999999999996E-5</c:v>
                </c:pt>
                <c:pt idx="62">
                  <c:v>7.7000000000000001E-5</c:v>
                </c:pt>
                <c:pt idx="63">
                  <c:v>8.0000000000000007E-5</c:v>
                </c:pt>
                <c:pt idx="64">
                  <c:v>1.0399999999999999E-4</c:v>
                </c:pt>
                <c:pt idx="65">
                  <c:v>8.7000000000000001E-5</c:v>
                </c:pt>
                <c:pt idx="66">
                  <c:v>1.02E-4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8.3999999999999995E-5</c:v>
                </c:pt>
                <c:pt idx="73">
                  <c:v>8.3999999999999995E-5</c:v>
                </c:pt>
                <c:pt idx="74">
                  <c:v>7.2000000000000002E-5</c:v>
                </c:pt>
                <c:pt idx="75">
                  <c:v>8.7000000000000001E-5</c:v>
                </c:pt>
                <c:pt idx="76">
                  <c:v>8.2999999999999998E-5</c:v>
                </c:pt>
                <c:pt idx="77">
                  <c:v>8.1000000000000004E-5</c:v>
                </c:pt>
                <c:pt idx="78">
                  <c:v>5.8999999999999998E-5</c:v>
                </c:pt>
                <c:pt idx="79">
                  <c:v>9.7999999999999997E-5</c:v>
                </c:pt>
                <c:pt idx="80">
                  <c:v>7.2000000000000002E-5</c:v>
                </c:pt>
                <c:pt idx="81">
                  <c:v>5.5999999999999999E-5</c:v>
                </c:pt>
                <c:pt idx="82">
                  <c:v>6.9999999999999994E-5</c:v>
                </c:pt>
                <c:pt idx="83">
                  <c:v>6.3999999999999997E-5</c:v>
                </c:pt>
                <c:pt idx="84">
                  <c:v>1.12E-4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1.0399999999999999E-4</c:v>
                </c:pt>
                <c:pt idx="91">
                  <c:v>1.02E-4</c:v>
                </c:pt>
                <c:pt idx="92">
                  <c:v>1.05E-4</c:v>
                </c:pt>
                <c:pt idx="93">
                  <c:v>8.0000000000000007E-5</c:v>
                </c:pt>
                <c:pt idx="94">
                  <c:v>7.2999999999999999E-5</c:v>
                </c:pt>
                <c:pt idx="95">
                  <c:v>7.8999999999999996E-5</c:v>
                </c:pt>
                <c:pt idx="96">
                  <c:v>8.1000000000000004E-5</c:v>
                </c:pt>
                <c:pt idx="97">
                  <c:v>8.6000000000000003E-5</c:v>
                </c:pt>
                <c:pt idx="98">
                  <c:v>7.6000000000000004E-5</c:v>
                </c:pt>
                <c:pt idx="99">
                  <c:v>7.7999999999999999E-5</c:v>
                </c:pt>
                <c:pt idx="100">
                  <c:v>6.0000000000000002E-5</c:v>
                </c:pt>
                <c:pt idx="101">
                  <c:v>6.8999999999999997E-5</c:v>
                </c:pt>
                <c:pt idx="102">
                  <c:v>6.7999999999999999E-5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6.9999999999999994E-5</c:v>
                </c:pt>
                <c:pt idx="109">
                  <c:v>9.6000000000000002E-5</c:v>
                </c:pt>
                <c:pt idx="110">
                  <c:v>7.6000000000000004E-5</c:v>
                </c:pt>
                <c:pt idx="111">
                  <c:v>7.2999999999999999E-5</c:v>
                </c:pt>
                <c:pt idx="112">
                  <c:v>7.3999999999999996E-5</c:v>
                </c:pt>
                <c:pt idx="113">
                  <c:v>8.1000000000000004E-5</c:v>
                </c:pt>
                <c:pt idx="114">
                  <c:v>9.3999999999999994E-5</c:v>
                </c:pt>
                <c:pt idx="115">
                  <c:v>6.2000000000000003E-5</c:v>
                </c:pt>
                <c:pt idx="116">
                  <c:v>1.11E-4</c:v>
                </c:pt>
                <c:pt idx="117">
                  <c:v>1.01E-4</c:v>
                </c:pt>
                <c:pt idx="118">
                  <c:v>1.03E-4</c:v>
                </c:pt>
                <c:pt idx="119">
                  <c:v>1.07E-4</c:v>
                </c:pt>
                <c:pt idx="120">
                  <c:v>9.2999999999999997E-5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8.7999999999999998E-5</c:v>
                </c:pt>
                <c:pt idx="127">
                  <c:v>9.1000000000000003E-5</c:v>
                </c:pt>
                <c:pt idx="128">
                  <c:v>9.3999999999999994E-5</c:v>
                </c:pt>
                <c:pt idx="129">
                  <c:v>9.2999999999999997E-5</c:v>
                </c:pt>
                <c:pt idx="130">
                  <c:v>5.5999999999999999E-5</c:v>
                </c:pt>
                <c:pt idx="131">
                  <c:v>9.1000000000000003E-5</c:v>
                </c:pt>
                <c:pt idx="132">
                  <c:v>9.1000000000000003E-5</c:v>
                </c:pt>
                <c:pt idx="133">
                  <c:v>8.8999999999999995E-5</c:v>
                </c:pt>
                <c:pt idx="134">
                  <c:v>9.0000000000000006E-5</c:v>
                </c:pt>
                <c:pt idx="135">
                  <c:v>8.2000000000000001E-5</c:v>
                </c:pt>
                <c:pt idx="136">
                  <c:v>1.0399999999999999E-4</c:v>
                </c:pt>
                <c:pt idx="137">
                  <c:v>1.0900000000000001E-4</c:v>
                </c:pt>
                <c:pt idx="138">
                  <c:v>1E-4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6.7000000000000002E-5</c:v>
                </c:pt>
                <c:pt idx="145">
                  <c:v>6.6000000000000005E-5</c:v>
                </c:pt>
                <c:pt idx="146">
                  <c:v>6.7000000000000002E-5</c:v>
                </c:pt>
                <c:pt idx="147">
                  <c:v>1.1400000000000001E-4</c:v>
                </c:pt>
                <c:pt idx="148">
                  <c:v>6.0999999999999999E-5</c:v>
                </c:pt>
                <c:pt idx="149">
                  <c:v>6.4999999999999994E-5</c:v>
                </c:pt>
                <c:pt idx="150">
                  <c:v>6.2000000000000003E-5</c:v>
                </c:pt>
                <c:pt idx="151">
                  <c:v>6.7000000000000002E-5</c:v>
                </c:pt>
                <c:pt idx="152">
                  <c:v>6.4999999999999994E-5</c:v>
                </c:pt>
                <c:pt idx="153">
                  <c:v>5.8E-5</c:v>
                </c:pt>
                <c:pt idx="154">
                  <c:v>8.3999999999999995E-5</c:v>
                </c:pt>
                <c:pt idx="155">
                  <c:v>9.2999999999999997E-5</c:v>
                </c:pt>
                <c:pt idx="156">
                  <c:v>9.5000000000000005E-5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6.2000000000000003E-5</c:v>
                </c:pt>
                <c:pt idx="163">
                  <c:v>8.5000000000000006E-5</c:v>
                </c:pt>
                <c:pt idx="164">
                  <c:v>8.1000000000000004E-5</c:v>
                </c:pt>
                <c:pt idx="165">
                  <c:v>8.2999999999999998E-5</c:v>
                </c:pt>
                <c:pt idx="166">
                  <c:v>8.3999999999999995E-5</c:v>
                </c:pt>
                <c:pt idx="167">
                  <c:v>8.0000000000000007E-5</c:v>
                </c:pt>
                <c:pt idx="168">
                  <c:v>8.6000000000000003E-5</c:v>
                </c:pt>
                <c:pt idx="169">
                  <c:v>8.7000000000000001E-5</c:v>
                </c:pt>
                <c:pt idx="170">
                  <c:v>9.1000000000000003E-5</c:v>
                </c:pt>
                <c:pt idx="171">
                  <c:v>8.7000000000000001E-5</c:v>
                </c:pt>
                <c:pt idx="172">
                  <c:v>8.7000000000000001E-5</c:v>
                </c:pt>
                <c:pt idx="173">
                  <c:v>6.3E-5</c:v>
                </c:pt>
                <c:pt idx="174">
                  <c:v>9.0000000000000006E-5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6.7000000000000002E-5</c:v>
                </c:pt>
                <c:pt idx="181">
                  <c:v>6.2000000000000003E-5</c:v>
                </c:pt>
                <c:pt idx="182">
                  <c:v>9.2E-5</c:v>
                </c:pt>
                <c:pt idx="183">
                  <c:v>9.1000000000000003E-5</c:v>
                </c:pt>
                <c:pt idx="184">
                  <c:v>9.0000000000000006E-5</c:v>
                </c:pt>
                <c:pt idx="185">
                  <c:v>1.02E-4</c:v>
                </c:pt>
                <c:pt idx="186">
                  <c:v>1.2E-4</c:v>
                </c:pt>
                <c:pt idx="187">
                  <c:v>1.0900000000000001E-4</c:v>
                </c:pt>
                <c:pt idx="188">
                  <c:v>1.06E-4</c:v>
                </c:pt>
                <c:pt idx="189">
                  <c:v>9.8999999999999994E-5</c:v>
                </c:pt>
                <c:pt idx="190">
                  <c:v>1.1E-4</c:v>
                </c:pt>
                <c:pt idx="191">
                  <c:v>1.05E-4</c:v>
                </c:pt>
                <c:pt idx="192">
                  <c:v>1.05E-4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9.5000000000000005E-5</c:v>
                </c:pt>
                <c:pt idx="199">
                  <c:v>5.5000000000000002E-5</c:v>
                </c:pt>
                <c:pt idx="200">
                  <c:v>1.26E-4</c:v>
                </c:pt>
                <c:pt idx="201">
                  <c:v>1.3799999999999999E-4</c:v>
                </c:pt>
                <c:pt idx="202">
                  <c:v>6.3999999999999997E-5</c:v>
                </c:pt>
                <c:pt idx="203">
                  <c:v>6.3999999999999997E-5</c:v>
                </c:pt>
                <c:pt idx="204">
                  <c:v>9.6000000000000002E-5</c:v>
                </c:pt>
                <c:pt idx="205">
                  <c:v>6.8999999999999997E-5</c:v>
                </c:pt>
                <c:pt idx="206">
                  <c:v>9.2E-5</c:v>
                </c:pt>
                <c:pt idx="207">
                  <c:v>9.2E-5</c:v>
                </c:pt>
                <c:pt idx="208">
                  <c:v>9.0000000000000006E-5</c:v>
                </c:pt>
                <c:pt idx="209">
                  <c:v>7.1000000000000005E-5</c:v>
                </c:pt>
                <c:pt idx="210">
                  <c:v>9.6000000000000002E-5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9.6000000000000002E-5</c:v>
                </c:pt>
                <c:pt idx="217">
                  <c:v>9.2999999999999997E-5</c:v>
                </c:pt>
                <c:pt idx="218">
                  <c:v>7.2999999999999999E-5</c:v>
                </c:pt>
                <c:pt idx="219">
                  <c:v>9.0000000000000006E-5</c:v>
                </c:pt>
                <c:pt idx="220">
                  <c:v>6.8999999999999997E-5</c:v>
                </c:pt>
                <c:pt idx="221">
                  <c:v>8.1000000000000004E-5</c:v>
                </c:pt>
                <c:pt idx="222">
                  <c:v>9.2E-5</c:v>
                </c:pt>
                <c:pt idx="223">
                  <c:v>7.6000000000000004E-5</c:v>
                </c:pt>
                <c:pt idx="224">
                  <c:v>7.7000000000000001E-5</c:v>
                </c:pt>
                <c:pt idx="225">
                  <c:v>7.7000000000000001E-5</c:v>
                </c:pt>
                <c:pt idx="226">
                  <c:v>7.3999999999999996E-5</c:v>
                </c:pt>
                <c:pt idx="227">
                  <c:v>7.4999999999999993E-5</c:v>
                </c:pt>
                <c:pt idx="228">
                  <c:v>1.02E-4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1.2400000000000001E-4</c:v>
                </c:pt>
                <c:pt idx="235">
                  <c:v>1.15E-4</c:v>
                </c:pt>
                <c:pt idx="236">
                  <c:v>1.12E-4</c:v>
                </c:pt>
                <c:pt idx="237">
                  <c:v>1.2799999999999999E-4</c:v>
                </c:pt>
                <c:pt idx="238">
                  <c:v>1.2E-4</c:v>
                </c:pt>
                <c:pt idx="239">
                  <c:v>1.16E-4</c:v>
                </c:pt>
                <c:pt idx="240">
                  <c:v>1.2E-4</c:v>
                </c:pt>
                <c:pt idx="241">
                  <c:v>1.0900000000000001E-4</c:v>
                </c:pt>
                <c:pt idx="242">
                  <c:v>8.5000000000000006E-5</c:v>
                </c:pt>
                <c:pt idx="243">
                  <c:v>9.0000000000000006E-5</c:v>
                </c:pt>
                <c:pt idx="244">
                  <c:v>9.2E-5</c:v>
                </c:pt>
                <c:pt idx="245">
                  <c:v>9.1000000000000003E-5</c:v>
                </c:pt>
                <c:pt idx="246">
                  <c:v>1.3300000000000001E-4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8.2000000000000001E-5</c:v>
                </c:pt>
                <c:pt idx="253">
                  <c:v>6.0000000000000002E-5</c:v>
                </c:pt>
                <c:pt idx="254">
                  <c:v>8.2999999999999998E-5</c:v>
                </c:pt>
                <c:pt idx="255">
                  <c:v>8.1000000000000004E-5</c:v>
                </c:pt>
                <c:pt idx="256">
                  <c:v>9.3999999999999994E-5</c:v>
                </c:pt>
                <c:pt idx="257">
                  <c:v>6.6000000000000005E-5</c:v>
                </c:pt>
                <c:pt idx="258">
                  <c:v>8.7999999999999998E-5</c:v>
                </c:pt>
                <c:pt idx="259">
                  <c:v>9.7E-5</c:v>
                </c:pt>
                <c:pt idx="260">
                  <c:v>6.8999999999999997E-5</c:v>
                </c:pt>
                <c:pt idx="261">
                  <c:v>9.8999999999999994E-5</c:v>
                </c:pt>
                <c:pt idx="262">
                  <c:v>1.1E-4</c:v>
                </c:pt>
                <c:pt idx="263">
                  <c:v>8.2999999999999998E-5</c:v>
                </c:pt>
                <c:pt idx="264">
                  <c:v>9.7999999999999997E-5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1.07E-4</c:v>
                </c:pt>
                <c:pt idx="271">
                  <c:v>8.2000000000000001E-5</c:v>
                </c:pt>
                <c:pt idx="272">
                  <c:v>8.7000000000000001E-5</c:v>
                </c:pt>
                <c:pt idx="273">
                  <c:v>9.6000000000000002E-5</c:v>
                </c:pt>
                <c:pt idx="274">
                  <c:v>1.45E-4</c:v>
                </c:pt>
                <c:pt idx="275">
                  <c:v>7.6000000000000004E-5</c:v>
                </c:pt>
                <c:pt idx="276">
                  <c:v>1.06E-4</c:v>
                </c:pt>
                <c:pt idx="277">
                  <c:v>6.7000000000000002E-5</c:v>
                </c:pt>
                <c:pt idx="278">
                  <c:v>6.7000000000000002E-5</c:v>
                </c:pt>
                <c:pt idx="279">
                  <c:v>6.4999999999999994E-5</c:v>
                </c:pt>
                <c:pt idx="280">
                  <c:v>6.0999999999999999E-5</c:v>
                </c:pt>
                <c:pt idx="281">
                  <c:v>7.3999999999999996E-5</c:v>
                </c:pt>
                <c:pt idx="282">
                  <c:v>9.2999999999999997E-5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8.6000000000000003E-5</c:v>
                </c:pt>
                <c:pt idx="289">
                  <c:v>9.6000000000000002E-5</c:v>
                </c:pt>
                <c:pt idx="290">
                  <c:v>9.7999999999999997E-5</c:v>
                </c:pt>
                <c:pt idx="291">
                  <c:v>9.7999999999999997E-5</c:v>
                </c:pt>
                <c:pt idx="292">
                  <c:v>9.7999999999999997E-5</c:v>
                </c:pt>
                <c:pt idx="293">
                  <c:v>8.8999999999999995E-5</c:v>
                </c:pt>
                <c:pt idx="294">
                  <c:v>6.8999999999999997E-5</c:v>
                </c:pt>
                <c:pt idx="295">
                  <c:v>8.8999999999999995E-5</c:v>
                </c:pt>
                <c:pt idx="296">
                  <c:v>6.3E-5</c:v>
                </c:pt>
                <c:pt idx="297">
                  <c:v>6.6000000000000005E-5</c:v>
                </c:pt>
                <c:pt idx="298">
                  <c:v>6.2000000000000003E-5</c:v>
                </c:pt>
                <c:pt idx="299">
                  <c:v>6.3E-5</c:v>
                </c:pt>
                <c:pt idx="300">
                  <c:v>1.12E-4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8.6000000000000003E-5</c:v>
                </c:pt>
                <c:pt idx="307">
                  <c:v>9.0000000000000006E-5</c:v>
                </c:pt>
                <c:pt idx="308">
                  <c:v>7.3999999999999996E-5</c:v>
                </c:pt>
                <c:pt idx="309">
                  <c:v>9.1000000000000003E-5</c:v>
                </c:pt>
                <c:pt idx="310">
                  <c:v>7.6000000000000004E-5</c:v>
                </c:pt>
                <c:pt idx="311">
                  <c:v>8.2999999999999998E-5</c:v>
                </c:pt>
                <c:pt idx="312">
                  <c:v>7.3999999999999996E-5</c:v>
                </c:pt>
                <c:pt idx="313">
                  <c:v>8.2999999999999998E-5</c:v>
                </c:pt>
                <c:pt idx="314">
                  <c:v>8.2999999999999998E-5</c:v>
                </c:pt>
                <c:pt idx="315">
                  <c:v>8.8999999999999995E-5</c:v>
                </c:pt>
                <c:pt idx="316">
                  <c:v>1.06E-4</c:v>
                </c:pt>
                <c:pt idx="317">
                  <c:v>7.6000000000000004E-5</c:v>
                </c:pt>
                <c:pt idx="318">
                  <c:v>1.03E-4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8.1000000000000004E-5</c:v>
                </c:pt>
                <c:pt idx="325">
                  <c:v>9.2E-5</c:v>
                </c:pt>
                <c:pt idx="326">
                  <c:v>8.5000000000000006E-5</c:v>
                </c:pt>
                <c:pt idx="327">
                  <c:v>1.06E-4</c:v>
                </c:pt>
                <c:pt idx="328">
                  <c:v>6.6000000000000005E-5</c:v>
                </c:pt>
                <c:pt idx="329">
                  <c:v>1.2999999999999999E-4</c:v>
                </c:pt>
                <c:pt idx="330">
                  <c:v>9.7999999999999997E-5</c:v>
                </c:pt>
                <c:pt idx="331">
                  <c:v>1.03E-4</c:v>
                </c:pt>
                <c:pt idx="332">
                  <c:v>9.5000000000000005E-5</c:v>
                </c:pt>
                <c:pt idx="333">
                  <c:v>1.06E-4</c:v>
                </c:pt>
                <c:pt idx="334">
                  <c:v>9.2999999999999997E-5</c:v>
                </c:pt>
                <c:pt idx="335">
                  <c:v>1.07E-4</c:v>
                </c:pt>
                <c:pt idx="336">
                  <c:v>1.05E-4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8.7000000000000001E-5</c:v>
                </c:pt>
                <c:pt idx="343">
                  <c:v>8.2999999999999998E-5</c:v>
                </c:pt>
                <c:pt idx="344">
                  <c:v>9.2999999999999997E-5</c:v>
                </c:pt>
                <c:pt idx="345">
                  <c:v>1.02E-4</c:v>
                </c:pt>
                <c:pt idx="346">
                  <c:v>8.3999999999999995E-5</c:v>
                </c:pt>
                <c:pt idx="347">
                  <c:v>9.1000000000000003E-5</c:v>
                </c:pt>
                <c:pt idx="348">
                  <c:v>1.13E-4</c:v>
                </c:pt>
                <c:pt idx="349">
                  <c:v>1.07E-4</c:v>
                </c:pt>
                <c:pt idx="350">
                  <c:v>1.06E-4</c:v>
                </c:pt>
                <c:pt idx="351">
                  <c:v>9.5000000000000005E-5</c:v>
                </c:pt>
                <c:pt idx="352">
                  <c:v>1.05E-4</c:v>
                </c:pt>
                <c:pt idx="353">
                  <c:v>9.3999999999999994E-5</c:v>
                </c:pt>
                <c:pt idx="354">
                  <c:v>8.5000000000000006E-5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7.3999999999999996E-5</c:v>
                </c:pt>
                <c:pt idx="361">
                  <c:v>7.2999999999999999E-5</c:v>
                </c:pt>
                <c:pt idx="362">
                  <c:v>8.1000000000000004E-5</c:v>
                </c:pt>
                <c:pt idx="363">
                  <c:v>7.2999999999999999E-5</c:v>
                </c:pt>
                <c:pt idx="364">
                  <c:v>8.2999999999999998E-5</c:v>
                </c:pt>
                <c:pt idx="365">
                  <c:v>7.8999999999999996E-5</c:v>
                </c:pt>
                <c:pt idx="366">
                  <c:v>8.7000000000000001E-5</c:v>
                </c:pt>
                <c:pt idx="367">
                  <c:v>8.6000000000000003E-5</c:v>
                </c:pt>
                <c:pt idx="368">
                  <c:v>8.8999999999999995E-5</c:v>
                </c:pt>
                <c:pt idx="369">
                  <c:v>1.06E-4</c:v>
                </c:pt>
                <c:pt idx="370">
                  <c:v>7.7999999999999999E-5</c:v>
                </c:pt>
                <c:pt idx="371">
                  <c:v>1.25E-4</c:v>
                </c:pt>
                <c:pt idx="372">
                  <c:v>7.4999999999999993E-5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6A-432F-99D0-E32161C9F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520448"/>
        <c:axId val="1129504224"/>
      </c:lineChart>
      <c:catAx>
        <c:axId val="112948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481760"/>
        <c:crosses val="autoZero"/>
        <c:auto val="1"/>
        <c:lblAlgn val="ctr"/>
        <c:lblOffset val="100"/>
        <c:noMultiLvlLbl val="0"/>
      </c:catAx>
      <c:valAx>
        <c:axId val="112948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488832"/>
        <c:crosses val="autoZero"/>
        <c:crossBetween val="between"/>
      </c:valAx>
      <c:valAx>
        <c:axId val="11295042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520448"/>
        <c:crosses val="max"/>
        <c:crossBetween val="between"/>
      </c:valAx>
      <c:catAx>
        <c:axId val="1129520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9504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png"/><Relationship Id="rId3" Type="http://schemas.openxmlformats.org/officeDocument/2006/relationships/image" Target="../media/image35.png"/><Relationship Id="rId7" Type="http://schemas.openxmlformats.org/officeDocument/2006/relationships/image" Target="../media/image39.png"/><Relationship Id="rId12" Type="http://schemas.openxmlformats.org/officeDocument/2006/relationships/image" Target="../media/image44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Relationship Id="rId6" Type="http://schemas.openxmlformats.org/officeDocument/2006/relationships/image" Target="../media/image38.png"/><Relationship Id="rId11" Type="http://schemas.openxmlformats.org/officeDocument/2006/relationships/image" Target="../media/image43.png"/><Relationship Id="rId5" Type="http://schemas.openxmlformats.org/officeDocument/2006/relationships/image" Target="../media/image37.png"/><Relationship Id="rId10" Type="http://schemas.openxmlformats.org/officeDocument/2006/relationships/image" Target="../media/image42.png"/><Relationship Id="rId4" Type="http://schemas.openxmlformats.org/officeDocument/2006/relationships/image" Target="../media/image36.png"/><Relationship Id="rId9" Type="http://schemas.openxmlformats.org/officeDocument/2006/relationships/image" Target="../media/image4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506730</xdr:colOff>
      <xdr:row>6</xdr:row>
      <xdr:rowOff>184785</xdr:rowOff>
    </xdr:from>
    <xdr:to>
      <xdr:col>22</xdr:col>
      <xdr:colOff>57150</xdr:colOff>
      <xdr:row>21</xdr:row>
      <xdr:rowOff>184785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06A502-EC7C-4E35-96BE-9813441DE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285750</xdr:colOff>
      <xdr:row>108</xdr:row>
      <xdr:rowOff>99060</xdr:rowOff>
    </xdr:from>
    <xdr:to>
      <xdr:col>13</xdr:col>
      <xdr:colOff>544830</xdr:colOff>
      <xdr:row>123</xdr:row>
      <xdr:rowOff>99060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BF9061-619A-425C-ACE3-335582B23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274320</xdr:colOff>
      <xdr:row>126</xdr:row>
      <xdr:rowOff>76200</xdr:rowOff>
    </xdr:from>
    <xdr:to>
      <xdr:col>13</xdr:col>
      <xdr:colOff>533400</xdr:colOff>
      <xdr:row>141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1B7C86-FD6F-425A-A3C5-0C52DA519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28</xdr:row>
      <xdr:rowOff>0</xdr:rowOff>
    </xdr:from>
    <xdr:to>
      <xdr:col>21</xdr:col>
      <xdr:colOff>160020</xdr:colOff>
      <xdr:row>43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772F89A-983A-43BC-963D-CA8695AF5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14</xdr:row>
      <xdr:rowOff>106680</xdr:rowOff>
    </xdr:from>
    <xdr:to>
      <xdr:col>5</xdr:col>
      <xdr:colOff>122250</xdr:colOff>
      <xdr:row>27</xdr:row>
      <xdr:rowOff>125176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DA2954-7197-48F7-B16A-78F57B88A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" y="2667000"/>
          <a:ext cx="3810330" cy="2395936"/>
        </a:xfrm>
        <a:prstGeom prst="rect">
          <a:avLst/>
        </a:prstGeom>
      </xdr:spPr>
    </xdr:pic>
    <xdr:clientData/>
  </xdr:twoCellAnchor>
  <xdr:twoCellAnchor editAs="oneCell">
    <xdr:from>
      <xdr:col>0</xdr:col>
      <xdr:colOff>510540</xdr:colOff>
      <xdr:row>28</xdr:row>
      <xdr:rowOff>175260</xdr:rowOff>
    </xdr:from>
    <xdr:to>
      <xdr:col>4</xdr:col>
      <xdr:colOff>605328</xdr:colOff>
      <xdr:row>40</xdr:row>
      <xdr:rowOff>59616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94DE40-713A-462C-93CB-7A6E1AD7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40" y="5295900"/>
          <a:ext cx="3462828" cy="207891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18</xdr:col>
      <xdr:colOff>307619</xdr:colOff>
      <xdr:row>93</xdr:row>
      <xdr:rowOff>27643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FB01BA-EB44-448C-9817-F678BFE08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107" y="10287000"/>
          <a:ext cx="10104762" cy="7457143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54</xdr:row>
      <xdr:rowOff>0</xdr:rowOff>
    </xdr:from>
    <xdr:to>
      <xdr:col>36</xdr:col>
      <xdr:colOff>288571</xdr:colOff>
      <xdr:row>96</xdr:row>
      <xdr:rowOff>179952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84D7AB2-98B6-48DF-B539-0D226498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30893" y="10287000"/>
          <a:ext cx="10085714" cy="8180952"/>
        </a:xfrm>
        <a:prstGeom prst="rect">
          <a:avLst/>
        </a:prstGeom>
      </xdr:spPr>
    </xdr:pic>
    <xdr:clientData/>
  </xdr:twoCellAnchor>
  <xdr:twoCellAnchor editAs="oneCell">
    <xdr:from>
      <xdr:col>37</xdr:col>
      <xdr:colOff>0</xdr:colOff>
      <xdr:row>54</xdr:row>
      <xdr:rowOff>0</xdr:rowOff>
    </xdr:from>
    <xdr:to>
      <xdr:col>52</xdr:col>
      <xdr:colOff>481845</xdr:colOff>
      <xdr:row>96</xdr:row>
      <xdr:rowOff>132333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50C3CF5-457C-4B87-BB1D-937797380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540357" y="10287000"/>
          <a:ext cx="9666667" cy="81333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30</xdr:col>
      <xdr:colOff>51607</xdr:colOff>
      <xdr:row>54</xdr:row>
      <xdr:rowOff>56048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903B621-6473-4D31-9EE8-6CB05BB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00" y="1524000"/>
          <a:ext cx="11685714" cy="881904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314325</xdr:colOff>
      <xdr:row>1</xdr:row>
      <xdr:rowOff>151209</xdr:rowOff>
    </xdr:from>
    <xdr:to>
      <xdr:col>17</xdr:col>
      <xdr:colOff>148591</xdr:colOff>
      <xdr:row>15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381657-80BE-4BCE-A927-A777428E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41709"/>
          <a:ext cx="4101466" cy="2563416"/>
        </a:xfrm>
        <a:prstGeom prst="rect">
          <a:avLst/>
        </a:prstGeom>
      </xdr:spPr>
    </xdr:pic>
    <xdr:clientData/>
  </xdr:twoCellAnchor>
  <xdr:twoCellAnchor editAs="oneCell">
    <xdr:from>
      <xdr:col>10</xdr:col>
      <xdr:colOff>323849</xdr:colOff>
      <xdr:row>16</xdr:row>
      <xdr:rowOff>82152</xdr:rowOff>
    </xdr:from>
    <xdr:to>
      <xdr:col>17</xdr:col>
      <xdr:colOff>161924</xdr:colOff>
      <xdr:row>29</xdr:row>
      <xdr:rowOff>171449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124CDA-C065-4A9C-A6E0-66B712BBD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49" y="3130152"/>
          <a:ext cx="4105275" cy="2565797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31</xdr:row>
      <xdr:rowOff>123825</xdr:rowOff>
    </xdr:from>
    <xdr:to>
      <xdr:col>17</xdr:col>
      <xdr:colOff>270510</xdr:colOff>
      <xdr:row>45</xdr:row>
      <xdr:rowOff>161925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978878F-6284-4A9E-878A-B1086FB9E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6029325"/>
          <a:ext cx="4328160" cy="2705100"/>
        </a:xfrm>
        <a:prstGeom prst="rect">
          <a:avLst/>
        </a:prstGeom>
      </xdr:spPr>
    </xdr:pic>
    <xdr:clientData/>
  </xdr:twoCellAnchor>
  <xdr:twoCellAnchor editAs="oneCell">
    <xdr:from>
      <xdr:col>17</xdr:col>
      <xdr:colOff>409575</xdr:colOff>
      <xdr:row>31</xdr:row>
      <xdr:rowOff>142875</xdr:rowOff>
    </xdr:from>
    <xdr:to>
      <xdr:col>23</xdr:col>
      <xdr:colOff>255544</xdr:colOff>
      <xdr:row>47</xdr:row>
      <xdr:rowOff>151433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248A0D3-73A2-441A-BDC1-47369332F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062"/>
        <a:stretch/>
      </xdr:blipFill>
      <xdr:spPr>
        <a:xfrm>
          <a:off x="10772775" y="6048375"/>
          <a:ext cx="3503569" cy="3056558"/>
        </a:xfrm>
        <a:prstGeom prst="rect">
          <a:avLst/>
        </a:prstGeom>
      </xdr:spPr>
    </xdr:pic>
    <xdr:clientData/>
  </xdr:twoCellAnchor>
  <xdr:twoCellAnchor editAs="oneCell">
    <xdr:from>
      <xdr:col>17</xdr:col>
      <xdr:colOff>352425</xdr:colOff>
      <xdr:row>16</xdr:row>
      <xdr:rowOff>29428</xdr:rowOff>
    </xdr:from>
    <xdr:to>
      <xdr:col>22</xdr:col>
      <xdr:colOff>438151</xdr:colOff>
      <xdr:row>31</xdr:row>
      <xdr:rowOff>65769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CEABFB7-9644-44F1-BE7D-11CA17C79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15625" y="3077428"/>
          <a:ext cx="3133726" cy="2893841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476251</xdr:colOff>
      <xdr:row>2</xdr:row>
      <xdr:rowOff>9525</xdr:rowOff>
    </xdr:from>
    <xdr:to>
      <xdr:col>22</xdr:col>
      <xdr:colOff>304801</xdr:colOff>
      <xdr:row>16</xdr:row>
      <xdr:rowOff>29413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9ED1842-C6EC-4593-8FC4-72E63F1C9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39451" y="390525"/>
          <a:ext cx="2876550" cy="2686888"/>
        </a:xfrm>
        <a:prstGeom prst="rect">
          <a:avLst/>
        </a:prstGeom>
      </xdr:spPr>
    </xdr:pic>
    <xdr:clientData/>
  </xdr:twoCellAnchor>
  <xdr:twoCellAnchor editAs="oneCell">
    <xdr:from>
      <xdr:col>17</xdr:col>
      <xdr:colOff>514350</xdr:colOff>
      <xdr:row>46</xdr:row>
      <xdr:rowOff>163170</xdr:rowOff>
    </xdr:from>
    <xdr:to>
      <xdr:col>23</xdr:col>
      <xdr:colOff>388912</xdr:colOff>
      <xdr:row>64</xdr:row>
      <xdr:rowOff>103835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1FE0EE-0457-41CD-8472-B220E22FA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77550" y="8926170"/>
          <a:ext cx="3532162" cy="3369665"/>
        </a:xfrm>
        <a:prstGeom prst="rect">
          <a:avLst/>
        </a:prstGeom>
      </xdr:spPr>
    </xdr:pic>
    <xdr:clientData/>
  </xdr:twoCellAnchor>
  <xdr:twoCellAnchor editAs="oneCell">
    <xdr:from>
      <xdr:col>10</xdr:col>
      <xdr:colOff>561977</xdr:colOff>
      <xdr:row>48</xdr:row>
      <xdr:rowOff>19050</xdr:rowOff>
    </xdr:from>
    <xdr:to>
      <xdr:col>17</xdr:col>
      <xdr:colOff>28575</xdr:colOff>
      <xdr:row>60</xdr:row>
      <xdr:rowOff>66674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76CE5AD-CD86-408F-B846-3A5E71AC9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7" y="9163050"/>
          <a:ext cx="3733798" cy="2333624"/>
        </a:xfrm>
        <a:prstGeom prst="rect">
          <a:avLst/>
        </a:prstGeom>
      </xdr:spPr>
    </xdr:pic>
    <xdr:clientData/>
  </xdr:twoCellAnchor>
  <xdr:twoCellAnchor editAs="oneCell">
    <xdr:from>
      <xdr:col>17</xdr:col>
      <xdr:colOff>314325</xdr:colOff>
      <xdr:row>63</xdr:row>
      <xdr:rowOff>184142</xdr:rowOff>
    </xdr:from>
    <xdr:to>
      <xdr:col>24</xdr:col>
      <xdr:colOff>217994</xdr:colOff>
      <xdr:row>82</xdr:row>
      <xdr:rowOff>170514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B63F80-C5FD-47E2-9921-AB9C84EA9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677525" y="12185642"/>
          <a:ext cx="4170869" cy="3605872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180974</xdr:colOff>
      <xdr:row>64</xdr:row>
      <xdr:rowOff>184547</xdr:rowOff>
    </xdr:from>
    <xdr:to>
      <xdr:col>17</xdr:col>
      <xdr:colOff>571499</xdr:colOff>
      <xdr:row>78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03331E4-7384-4837-B1FC-19EC67FD7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4" y="12376547"/>
          <a:ext cx="4048125" cy="2530078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80</xdr:row>
      <xdr:rowOff>180975</xdr:rowOff>
    </xdr:from>
    <xdr:to>
      <xdr:col>24</xdr:col>
      <xdr:colOff>464656</xdr:colOff>
      <xdr:row>96</xdr:row>
      <xdr:rowOff>85047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4F9B555-88AB-4980-AB16-872945D01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534650" y="15420975"/>
          <a:ext cx="4560406" cy="2952072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361950</xdr:colOff>
      <xdr:row>80</xdr:row>
      <xdr:rowOff>180976</xdr:rowOff>
    </xdr:from>
    <xdr:to>
      <xdr:col>17</xdr:col>
      <xdr:colOff>285749</xdr:colOff>
      <xdr:row>94</xdr:row>
      <xdr:rowOff>133350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7FFDA9C-7E2A-4FCC-9CB8-84C2158C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5420976"/>
          <a:ext cx="4190999" cy="26193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13</xdr:row>
      <xdr:rowOff>71437</xdr:rowOff>
    </xdr:from>
    <xdr:to>
      <xdr:col>9</xdr:col>
      <xdr:colOff>381000</xdr:colOff>
      <xdr:row>27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25D925-C4C7-4FF4-83F5-69B1819E1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14</xdr:row>
      <xdr:rowOff>0</xdr:rowOff>
    </xdr:from>
    <xdr:to>
      <xdr:col>18</xdr:col>
      <xdr:colOff>304800</xdr:colOff>
      <xdr:row>28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5EF149-87EC-4F73-AC20-5675C4796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30</xdr:row>
      <xdr:rowOff>0</xdr:rowOff>
    </xdr:from>
    <xdr:to>
      <xdr:col>9</xdr:col>
      <xdr:colOff>304800</xdr:colOff>
      <xdr:row>44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1052D17-960B-4889-8509-C5269B8A7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18</xdr:col>
      <xdr:colOff>304800</xdr:colOff>
      <xdr:row>44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3712DD-2AF8-48D1-9FBE-BD0027F3B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9</xdr:col>
      <xdr:colOff>304800</xdr:colOff>
      <xdr:row>60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D339F5C-4B0A-4C94-B41F-4965C5B7F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557212</xdr:colOff>
      <xdr:row>21</xdr:row>
      <xdr:rowOff>23812</xdr:rowOff>
    </xdr:from>
    <xdr:to>
      <xdr:col>12</xdr:col>
      <xdr:colOff>500062</xdr:colOff>
      <xdr:row>35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083AA1-CE95-49FF-969A-272902629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371475</xdr:colOff>
      <xdr:row>4</xdr:row>
      <xdr:rowOff>130804</xdr:rowOff>
    </xdr:from>
    <xdr:to>
      <xdr:col>17</xdr:col>
      <xdr:colOff>427921</xdr:colOff>
      <xdr:row>23</xdr:row>
      <xdr:rowOff>37526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D8A687-5F8D-416A-B5DF-A27C8E101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0850" y="892804"/>
          <a:ext cx="4323646" cy="3526222"/>
        </a:xfrm>
        <a:prstGeom prst="rect">
          <a:avLst/>
        </a:prstGeom>
      </xdr:spPr>
    </xdr:pic>
    <xdr:clientData/>
  </xdr:twoCellAnchor>
  <xdr:twoCellAnchor editAs="oneCell">
    <xdr:from>
      <xdr:col>22</xdr:col>
      <xdr:colOff>390525</xdr:colOff>
      <xdr:row>26</xdr:row>
      <xdr:rowOff>124164</xdr:rowOff>
    </xdr:from>
    <xdr:to>
      <xdr:col>36</xdr:col>
      <xdr:colOff>540790</xdr:colOff>
      <xdr:row>46</xdr:row>
      <xdr:rowOff>94320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8619BE-35BA-4BCF-88D6-A99F18301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5100" y="5077164"/>
          <a:ext cx="8684665" cy="3780156"/>
        </a:xfrm>
        <a:prstGeom prst="rect">
          <a:avLst/>
        </a:prstGeom>
      </xdr:spPr>
    </xdr:pic>
    <xdr:clientData/>
  </xdr:twoCellAnchor>
  <xdr:twoCellAnchor editAs="oneCell">
    <xdr:from>
      <xdr:col>13</xdr:col>
      <xdr:colOff>421122</xdr:colOff>
      <xdr:row>24</xdr:row>
      <xdr:rowOff>7620</xdr:rowOff>
    </xdr:from>
    <xdr:to>
      <xdr:col>22</xdr:col>
      <xdr:colOff>108585</xdr:colOff>
      <xdr:row>50</xdr:row>
      <xdr:rowOff>92066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096F25-A227-45EA-A53D-75988DF43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79297" y="4579620"/>
          <a:ext cx="5173863" cy="5037446"/>
        </a:xfrm>
        <a:prstGeom prst="rect">
          <a:avLst/>
        </a:prstGeom>
      </xdr:spPr>
    </xdr:pic>
    <xdr:clientData/>
  </xdr:twoCellAnchor>
  <xdr:twoCellAnchor editAs="oneCell">
    <xdr:from>
      <xdr:col>5</xdr:col>
      <xdr:colOff>316210</xdr:colOff>
      <xdr:row>23</xdr:row>
      <xdr:rowOff>180975</xdr:rowOff>
    </xdr:from>
    <xdr:to>
      <xdr:col>13</xdr:col>
      <xdr:colOff>227459</xdr:colOff>
      <xdr:row>48</xdr:row>
      <xdr:rowOff>170348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EA3BFC-6973-4807-AF4C-1455DF968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64235" y="4562475"/>
          <a:ext cx="4921399" cy="4751873"/>
        </a:xfrm>
        <a:prstGeom prst="rect">
          <a:avLst/>
        </a:prstGeom>
      </xdr:spPr>
    </xdr:pic>
    <xdr:clientData/>
  </xdr:twoCellAnchor>
  <xdr:twoCellAnchor editAs="oneCell">
    <xdr:from>
      <xdr:col>11</xdr:col>
      <xdr:colOff>561974</xdr:colOff>
      <xdr:row>53</xdr:row>
      <xdr:rowOff>2005</xdr:rowOff>
    </xdr:from>
    <xdr:to>
      <xdr:col>28</xdr:col>
      <xdr:colOff>141177</xdr:colOff>
      <xdr:row>81</xdr:row>
      <xdr:rowOff>75277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7250495-1353-459E-AF55-B82DBD57C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00949" y="10098505"/>
          <a:ext cx="9942403" cy="54072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510540</xdr:colOff>
      <xdr:row>1</xdr:row>
      <xdr:rowOff>45720</xdr:rowOff>
    </xdr:from>
    <xdr:to>
      <xdr:col>20</xdr:col>
      <xdr:colOff>441960</xdr:colOff>
      <xdr:row>20</xdr:row>
      <xdr:rowOff>179070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1B7155-DC4E-4696-9F2F-9550F6C09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228600"/>
          <a:ext cx="7246620" cy="3623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403193</xdr:colOff>
      <xdr:row>6</xdr:row>
      <xdr:rowOff>13176</xdr:rowOff>
    </xdr:from>
    <xdr:ext cx="1407052" cy="4284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12DBF1F-A70F-4652-BEB8-2F45E7472C3A}"/>
                </a:ext>
              </a:extLst>
            </xdr:cNvPr>
            <xdr:cNvSpPr txBox="1"/>
          </xdr:nvSpPr>
          <xdr:spPr>
            <a:xfrm>
              <a:off x="1012793" y="1156176"/>
              <a:ext cx="1407052" cy="4284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̇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𝑞</m:t>
                        </m:r>
                      </m:e>
                    </m:acc>
                    <m:r>
                      <a:rPr lang="en-US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n-US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Sup>
                              <m:sSubSupPr>
                                <m:ctrlPr>
                                  <a:rPr lang="en-US" sz="110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  <m:sup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4</m:t>
                                </m:r>
                              </m:sup>
                            </m:sSub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bSup>
                              <m:sSubSup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  <m:sup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4</m:t>
                                </m:r>
                              </m:sup>
                            </m:sSubSup>
                          </m:e>
                        </m:d>
                      </m:num>
                      <m:den>
                        <m:f>
                          <m:fPr>
                            <m:type m:val="skw"/>
                            <m:ctrlPr>
                              <a:rPr lang="en-US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n-US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𝜖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 </m:t>
                        </m:r>
                        <m:f>
                          <m:fPr>
                            <m:type m:val="skw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𝜖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−1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12DBF1F-A70F-4652-BEB8-2F45E7472C3A}"/>
                </a:ext>
              </a:extLst>
            </xdr:cNvPr>
            <xdr:cNvSpPr txBox="1"/>
          </xdr:nvSpPr>
          <xdr:spPr>
            <a:xfrm>
              <a:off x="1012793" y="1156176"/>
              <a:ext cx="1407052" cy="4284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𝑞 ̇</a:t>
              </a:r>
              <a:r>
                <a:rPr lang="en-US" sz="1100" i="0">
                  <a:latin typeface="Cambria Math" panose="02040503050406030204" pitchFamily="18" charset="0"/>
                </a:rPr>
                <a:t>=</a:t>
              </a:r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en-US" sz="1100" i="0">
                  <a:latin typeface="Cambria Math" panose="02040503050406030204" pitchFamily="18" charset="0"/>
                </a:rPr>
                <a:t> ((</a:t>
              </a:r>
              <a:r>
                <a:rPr lang="en-US" sz="1100" b="0" i="0">
                  <a:latin typeface="Cambria Math" panose="02040503050406030204" pitchFamily="18" charset="0"/>
                </a:rPr>
                <a:t>𝑇_1^4−𝑇_2^4 ))/(1⁄</a:t>
              </a:r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𝜖_</a:t>
              </a:r>
              <a:r>
                <a:rPr lang="en-US" sz="1100" b="0" i="0">
                  <a:latin typeface="Cambria Math" panose="02040503050406030204" pitchFamily="18" charset="0"/>
                </a:rPr>
                <a:t>1 + 1⁄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𝜖_</a:t>
              </a:r>
              <a:r>
                <a:rPr lang="en-US" sz="1100" b="0" i="0">
                  <a:latin typeface="Cambria Math" panose="02040503050406030204" pitchFamily="18" charset="0"/>
                </a:rPr>
                <a:t>2   −1)</a:t>
              </a:r>
              <a:endParaRPr lang="en-US" sz="1100"/>
            </a:p>
          </xdr:txBody>
        </xdr:sp>
      </mc:Fallback>
    </mc:AlternateContent>
    <xdr:clientData/>
  </xdr:oneCellAnchor>
  <xdr:twoCellAnchor editAs="oneCell">
    <xdr:from>
      <xdr:col>7</xdr:col>
      <xdr:colOff>152400</xdr:colOff>
      <xdr:row>3</xdr:row>
      <xdr:rowOff>27619</xdr:rowOff>
    </xdr:from>
    <xdr:to>
      <xdr:col>18</xdr:col>
      <xdr:colOff>570408</xdr:colOff>
      <xdr:row>17</xdr:row>
      <xdr:rowOff>104343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E14D9C-CF7C-4622-9F4E-29A94B190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0" y="599119"/>
          <a:ext cx="7123608" cy="281992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7</xdr:col>
      <xdr:colOff>295086</xdr:colOff>
      <xdr:row>28</xdr:row>
      <xdr:rowOff>47571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831415F-0371-461E-982E-20771B38A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4953000"/>
          <a:ext cx="1514286" cy="42857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8</xdr:col>
      <xdr:colOff>314133</xdr:colOff>
      <xdr:row>45</xdr:row>
      <xdr:rowOff>161881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EB450C-50E0-43DE-9C1C-94E55D33F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1425" y="8382000"/>
          <a:ext cx="1533333" cy="352381"/>
        </a:xfrm>
        <a:prstGeom prst="rect">
          <a:avLst/>
        </a:prstGeom>
      </xdr:spPr>
    </xdr:pic>
    <xdr:clientData/>
  </xdr:twoCellAnchor>
  <xdr:twoCellAnchor>
    <xdr:from>
      <xdr:col>11</xdr:col>
      <xdr:colOff>542925</xdr:colOff>
      <xdr:row>20</xdr:row>
      <xdr:rowOff>38100</xdr:rowOff>
    </xdr:from>
    <xdr:to>
      <xdr:col>22</xdr:col>
      <xdr:colOff>133350</xdr:colOff>
      <xdr:row>43</xdr:row>
      <xdr:rowOff>233362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5371AE1-D51A-436E-9EE0-7662FEBF9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741821</xdr:colOff>
      <xdr:row>83</xdr:row>
      <xdr:rowOff>41910</xdr:rowOff>
    </xdr:from>
    <xdr:to>
      <xdr:col>4</xdr:col>
      <xdr:colOff>669360</xdr:colOff>
      <xdr:row>110</xdr:row>
      <xdr:rowOff>130539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22B467-8128-48B5-A74E-B8EB3798F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21" y="15815310"/>
          <a:ext cx="6690289" cy="5232129"/>
        </a:xfrm>
        <a:prstGeom prst="rect">
          <a:avLst/>
        </a:prstGeom>
      </xdr:spPr>
    </xdr:pic>
    <xdr:clientData/>
  </xdr:twoCellAnchor>
  <xdr:twoCellAnchor editAs="oneCell">
    <xdr:from>
      <xdr:col>9</xdr:col>
      <xdr:colOff>144780</xdr:colOff>
      <xdr:row>4</xdr:row>
      <xdr:rowOff>93683</xdr:rowOff>
    </xdr:from>
    <xdr:to>
      <xdr:col>18</xdr:col>
      <xdr:colOff>491772</xdr:colOff>
      <xdr:row>25</xdr:row>
      <xdr:rowOff>92318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3972E2-6C74-4BE8-AF95-0EF02614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89005" y="855683"/>
          <a:ext cx="6014367" cy="3993420"/>
        </a:xfrm>
        <a:prstGeom prst="rect">
          <a:avLst/>
        </a:prstGeom>
      </xdr:spPr>
    </xdr:pic>
    <xdr:clientData/>
  </xdr:twoCellAnchor>
  <xdr:twoCellAnchor editAs="oneCell">
    <xdr:from>
      <xdr:col>8</xdr:col>
      <xdr:colOff>251492</xdr:colOff>
      <xdr:row>42</xdr:row>
      <xdr:rowOff>180974</xdr:rowOff>
    </xdr:from>
    <xdr:to>
      <xdr:col>15</xdr:col>
      <xdr:colOff>364029</xdr:colOff>
      <xdr:row>54</xdr:row>
      <xdr:rowOff>60065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3D209B-BB24-4E28-8008-6CDFD8E99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86117" y="8210549"/>
          <a:ext cx="4442602" cy="2294631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238125</xdr:colOff>
      <xdr:row>54</xdr:row>
      <xdr:rowOff>9238</xdr:rowOff>
    </xdr:from>
    <xdr:to>
      <xdr:col>15</xdr:col>
      <xdr:colOff>440216</xdr:colOff>
      <xdr:row>65</xdr:row>
      <xdr:rowOff>151483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92D0A2D-E350-401A-9148-17B2413EC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72750" y="10448638"/>
          <a:ext cx="4532156" cy="238062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1143000</xdr:colOff>
      <xdr:row>69</xdr:row>
      <xdr:rowOff>177526</xdr:rowOff>
    </xdr:from>
    <xdr:to>
      <xdr:col>17</xdr:col>
      <xdr:colOff>188326</xdr:colOff>
      <xdr:row>85</xdr:row>
      <xdr:rowOff>172398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03ABC8-0FF2-41C6-9851-2F07C25CC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201150" y="13236301"/>
          <a:ext cx="6989176" cy="3079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380999</xdr:colOff>
      <xdr:row>5</xdr:row>
      <xdr:rowOff>166581</xdr:rowOff>
    </xdr:from>
    <xdr:to>
      <xdr:col>19</xdr:col>
      <xdr:colOff>169900</xdr:colOff>
      <xdr:row>31</xdr:row>
      <xdr:rowOff>122839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BA4BAC-1E50-4188-9A57-A34E62EC1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599" y="1119081"/>
          <a:ext cx="7713701" cy="49092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478563</xdr:colOff>
      <xdr:row>13</xdr:row>
      <xdr:rowOff>0</xdr:rowOff>
    </xdr:from>
    <xdr:to>
      <xdr:col>7</xdr:col>
      <xdr:colOff>342899</xdr:colOff>
      <xdr:row>35</xdr:row>
      <xdr:rowOff>65550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7403E0-8F07-4209-B20B-7BA6357AD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563" y="2476500"/>
          <a:ext cx="6522311" cy="4256550"/>
        </a:xfrm>
        <a:prstGeom prst="rect">
          <a:avLst/>
        </a:prstGeom>
      </xdr:spPr>
    </xdr:pic>
    <xdr:clientData/>
  </xdr:twoCellAnchor>
  <xdr:twoCellAnchor editAs="oneCell">
    <xdr:from>
      <xdr:col>0</xdr:col>
      <xdr:colOff>275868</xdr:colOff>
      <xdr:row>36</xdr:row>
      <xdr:rowOff>66674</xdr:rowOff>
    </xdr:from>
    <xdr:to>
      <xdr:col>7</xdr:col>
      <xdr:colOff>139152</xdr:colOff>
      <xdr:row>56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D8BDFC-D30F-4F23-ABBD-A8064CF4E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868" y="6924674"/>
          <a:ext cx="6521259" cy="3914776"/>
        </a:xfrm>
        <a:prstGeom prst="rect">
          <a:avLst/>
        </a:prstGeom>
      </xdr:spPr>
    </xdr:pic>
    <xdr:clientData/>
  </xdr:twoCellAnchor>
  <xdr:twoCellAnchor editAs="oneCell">
    <xdr:from>
      <xdr:col>7</xdr:col>
      <xdr:colOff>590550</xdr:colOff>
      <xdr:row>36</xdr:row>
      <xdr:rowOff>26211</xdr:rowOff>
    </xdr:from>
    <xdr:to>
      <xdr:col>18</xdr:col>
      <xdr:colOff>560430</xdr:colOff>
      <xdr:row>57</xdr:row>
      <xdr:rowOff>37170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657C36-8165-436E-8947-E19509D3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48525" y="6884211"/>
          <a:ext cx="6675480" cy="4011459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13</xdr:row>
      <xdr:rowOff>42396</xdr:rowOff>
    </xdr:from>
    <xdr:to>
      <xdr:col>17</xdr:col>
      <xdr:colOff>447674</xdr:colOff>
      <xdr:row>34</xdr:row>
      <xdr:rowOff>122931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5E3196-ABF0-4E01-A058-27366EA78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67574" y="2518896"/>
          <a:ext cx="5934075" cy="408103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60</xdr:row>
      <xdr:rowOff>30709</xdr:rowOff>
    </xdr:from>
    <xdr:to>
      <xdr:col>8</xdr:col>
      <xdr:colOff>236637</xdr:colOff>
      <xdr:row>84</xdr:row>
      <xdr:rowOff>160961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5ED7F4-5F20-4B33-B4CE-82330C37F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11460709"/>
          <a:ext cx="7256562" cy="47022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17</xdr:col>
      <xdr:colOff>226977</xdr:colOff>
      <xdr:row>127</xdr:row>
      <xdr:rowOff>189500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F10DA17-87F8-4E03-A608-98898E1EE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6383000"/>
          <a:ext cx="12980952" cy="800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299100</xdr:colOff>
      <xdr:row>16</xdr:row>
      <xdr:rowOff>13965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DA4557-671B-4A9D-9317-326C37738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4325" y="190500"/>
          <a:ext cx="4566300" cy="28714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15</xdr:col>
      <xdr:colOff>299100</xdr:colOff>
      <xdr:row>33</xdr:row>
      <xdr:rowOff>13965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F7689B-D0B3-426E-BC6A-099C4638E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4325" y="3429000"/>
          <a:ext cx="4566300" cy="2871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365760</xdr:colOff>
      <xdr:row>1</xdr:row>
      <xdr:rowOff>38100</xdr:rowOff>
    </xdr:from>
    <xdr:to>
      <xdr:col>6</xdr:col>
      <xdr:colOff>524587</xdr:colOff>
      <xdr:row>14</xdr:row>
      <xdr:rowOff>56596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AD67B-77F0-40C8-AAB7-E8D6B1091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" y="220980"/>
          <a:ext cx="3816427" cy="2395936"/>
        </a:xfrm>
        <a:prstGeom prst="rect">
          <a:avLst/>
        </a:prstGeom>
      </xdr:spPr>
    </xdr:pic>
    <xdr:clientData/>
  </xdr:twoCellAnchor>
  <xdr:twoCellAnchor editAs="oneCell">
    <xdr:from>
      <xdr:col>11</xdr:col>
      <xdr:colOff>410122</xdr:colOff>
      <xdr:row>0</xdr:row>
      <xdr:rowOff>0</xdr:rowOff>
    </xdr:from>
    <xdr:to>
      <xdr:col>19</xdr:col>
      <xdr:colOff>80721</xdr:colOff>
      <xdr:row>21</xdr:row>
      <xdr:rowOff>126593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20640F-96C3-4619-910F-301F74BAF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8142" y="0"/>
          <a:ext cx="4547399" cy="3967073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</xdr:row>
      <xdr:rowOff>0</xdr:rowOff>
    </xdr:from>
    <xdr:to>
      <xdr:col>34</xdr:col>
      <xdr:colOff>503695</xdr:colOff>
      <xdr:row>20</xdr:row>
      <xdr:rowOff>125280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6C87A3-4621-401E-8CD6-387470F79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33020" y="182880"/>
          <a:ext cx="9038095" cy="360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drew Carlile" id="{307DD4CF-39F9-4A31-8838-E3670FDA9C09}" userId="857174df2bfa637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5" dT="2022-03-03T18:14:59.92" personId="{307DD4CF-39F9-4A31-8838-E3670FDA9C09}" id="{F76007F9-F9C4-48E2-8DEB-9E367D443917}">
    <text>include a preload to compress the o ring 7%</text>
  </threadedComment>
</ThreadedComment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p.optics.arizona.edu/optomech/wp-content/uploads/sites/53/2016/10/doyle-2002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sa.gov/sites/default/files/thumbnails/image/thuill_astme590_lambda.png" TargetMode="External"/><Relationship Id="rId2" Type="http://schemas.openxmlformats.org/officeDocument/2006/relationships/hyperlink" Target="https://www.edmundoptics.com/p/650nm-cwl-50mm-dia-hard-coated-od-4-50nm-bandpass-filter/27867/" TargetMode="External"/><Relationship Id="rId1" Type="http://schemas.openxmlformats.org/officeDocument/2006/relationships/hyperlink" Target="https://www.nasa.gov/mission_pages/sdo/science/Solar%20Irradiance.html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omega.co.uk/literature/transactions/volume1/emissivityb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8A6A6-7478-472D-AA67-967AF73EB5F0}">
  <dimension ref="A1:C5"/>
  <sheetViews>
    <sheetView workbookViewId="0">
      <selection activeCell="J22" sqref="J22"/>
    </sheetView>
  </sheetViews>
  <sheetFormatPr defaultRowHeight="14.4" x14ac:dyDescent="0.3"/>
  <sheetData>
    <row r="1" spans="1:3" x14ac:dyDescent="0.3">
      <c r="A1" s="22" t="s">
        <v>1373</v>
      </c>
      <c r="B1" t="s">
        <v>1372</v>
      </c>
      <c r="C1" t="s">
        <v>1375</v>
      </c>
    </row>
    <row r="2" spans="1:3" x14ac:dyDescent="0.3">
      <c r="A2" s="22" t="s">
        <v>1374</v>
      </c>
      <c r="B2" t="s">
        <v>1372</v>
      </c>
      <c r="C2" t="s">
        <v>1375</v>
      </c>
    </row>
    <row r="3" spans="1:3" x14ac:dyDescent="0.3">
      <c r="A3" s="22" t="s">
        <v>1376</v>
      </c>
      <c r="B3" t="s">
        <v>1377</v>
      </c>
      <c r="C3" t="s">
        <v>1375</v>
      </c>
    </row>
    <row r="4" spans="1:3" x14ac:dyDescent="0.3">
      <c r="A4" s="22" t="s">
        <v>1378</v>
      </c>
      <c r="B4" t="s">
        <v>1379</v>
      </c>
      <c r="C4" t="s">
        <v>1375</v>
      </c>
    </row>
    <row r="5" spans="1:3" x14ac:dyDescent="0.3">
      <c r="A5" s="22" t="s">
        <v>1381</v>
      </c>
      <c r="B5" t="s">
        <v>1379</v>
      </c>
      <c r="C5" t="s">
        <v>1380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8C21-72EB-4D58-8C37-20BC588518AE}">
  <dimension ref="A1:CZ139"/>
  <sheetViews>
    <sheetView workbookViewId="0">
      <selection activeCell="P65" sqref="P65"/>
    </sheetView>
  </sheetViews>
  <sheetFormatPr defaultRowHeight="14.4" x14ac:dyDescent="0.3"/>
  <cols>
    <col min="1" max="1" width="27.88671875" customWidth="1"/>
    <col min="2" max="2" width="18.5546875" customWidth="1"/>
    <col min="3" max="3" width="16" customWidth="1"/>
    <col min="5" max="5" width="10" bestFit="1" customWidth="1"/>
  </cols>
  <sheetData>
    <row r="1" spans="1:5" x14ac:dyDescent="0.3">
      <c r="A1" t="s">
        <v>1330</v>
      </c>
    </row>
    <row r="3" spans="1:5" x14ac:dyDescent="0.3">
      <c r="B3" t="s">
        <v>1331</v>
      </c>
      <c r="C3" t="s">
        <v>1332</v>
      </c>
      <c r="E3" t="s">
        <v>1333</v>
      </c>
    </row>
    <row r="4" spans="1:5" x14ac:dyDescent="0.3">
      <c r="A4" t="s">
        <v>1334</v>
      </c>
      <c r="B4" s="19">
        <v>2.1229999999999999E-2</v>
      </c>
      <c r="C4" s="19">
        <v>2.3259999999999999E-2</v>
      </c>
      <c r="E4" s="19">
        <f>B4-C4</f>
        <v>-2.0300000000000006E-3</v>
      </c>
    </row>
    <row r="5" spans="1:5" x14ac:dyDescent="0.3">
      <c r="A5" t="s">
        <v>1335</v>
      </c>
      <c r="B5" s="19">
        <v>1.635E-2</v>
      </c>
      <c r="C5" s="19">
        <v>1.585E-2</v>
      </c>
      <c r="E5" s="19">
        <f t="shared" ref="E5:E9" si="0">B5-C5</f>
        <v>5.0000000000000044E-4</v>
      </c>
    </row>
    <row r="6" spans="1:5" x14ac:dyDescent="0.3">
      <c r="A6" t="s">
        <v>1336</v>
      </c>
      <c r="B6" s="19">
        <v>6.5610000000000002E-2</v>
      </c>
      <c r="C6" s="19">
        <v>6.5420000000000006E-2</v>
      </c>
      <c r="E6" s="19">
        <f t="shared" si="0"/>
        <v>1.8999999999999573E-4</v>
      </c>
    </row>
    <row r="7" spans="1:5" x14ac:dyDescent="0.3">
      <c r="A7" t="s">
        <v>1337</v>
      </c>
      <c r="B7" s="19">
        <v>5.6710000000000003E-2</v>
      </c>
      <c r="C7" s="19">
        <v>5.5750000000000001E-2</v>
      </c>
      <c r="E7" s="19">
        <f t="shared" si="0"/>
        <v>9.6000000000000252E-4</v>
      </c>
    </row>
    <row r="8" spans="1:5" x14ac:dyDescent="0.3">
      <c r="A8" t="s">
        <v>1338</v>
      </c>
      <c r="B8" s="19">
        <v>8.584E-2</v>
      </c>
      <c r="C8" s="19">
        <v>8.584E-2</v>
      </c>
      <c r="E8" s="19">
        <f t="shared" si="0"/>
        <v>0</v>
      </c>
    </row>
    <row r="9" spans="1:5" x14ac:dyDescent="0.3">
      <c r="A9" t="s">
        <v>1339</v>
      </c>
      <c r="B9" s="19">
        <v>-4.6169999999999996E-3</v>
      </c>
      <c r="C9" s="19">
        <v>4.648E-2</v>
      </c>
      <c r="E9" s="19">
        <f t="shared" si="0"/>
        <v>-5.1097000000000004E-2</v>
      </c>
    </row>
    <row r="60" spans="1:1" x14ac:dyDescent="0.3">
      <c r="A60" t="s">
        <v>1340</v>
      </c>
    </row>
    <row r="130" spans="2:104" x14ac:dyDescent="0.3">
      <c r="B130" t="s">
        <v>520</v>
      </c>
    </row>
    <row r="131" spans="2:104" x14ac:dyDescent="0.3">
      <c r="B131" t="s">
        <v>519</v>
      </c>
      <c r="C131">
        <v>98</v>
      </c>
    </row>
    <row r="132" spans="2:104" x14ac:dyDescent="0.3">
      <c r="B132" t="s">
        <v>518</v>
      </c>
      <c r="C132" t="s">
        <v>517</v>
      </c>
      <c r="D132" t="s">
        <v>90</v>
      </c>
      <c r="E132" t="s">
        <v>516</v>
      </c>
      <c r="F132" t="s">
        <v>515</v>
      </c>
      <c r="G132" t="s">
        <v>514</v>
      </c>
      <c r="H132" t="s">
        <v>513</v>
      </c>
      <c r="I132" t="s">
        <v>512</v>
      </c>
      <c r="J132" t="s">
        <v>511</v>
      </c>
      <c r="K132" t="s">
        <v>510</v>
      </c>
      <c r="L132" t="s">
        <v>509</v>
      </c>
      <c r="M132" t="s">
        <v>508</v>
      </c>
      <c r="N132" t="s">
        <v>507</v>
      </c>
      <c r="O132" t="s">
        <v>506</v>
      </c>
      <c r="P132" t="s">
        <v>505</v>
      </c>
      <c r="Q132" t="s">
        <v>504</v>
      </c>
      <c r="R132" t="s">
        <v>503</v>
      </c>
      <c r="S132" t="s">
        <v>502</v>
      </c>
      <c r="T132" t="s">
        <v>501</v>
      </c>
      <c r="U132" t="s">
        <v>500</v>
      </c>
      <c r="V132" t="s">
        <v>499</v>
      </c>
      <c r="W132" t="s">
        <v>498</v>
      </c>
      <c r="X132" t="s">
        <v>497</v>
      </c>
      <c r="Y132" t="s">
        <v>496</v>
      </c>
      <c r="Z132" t="s">
        <v>495</v>
      </c>
      <c r="AA132" t="s">
        <v>494</v>
      </c>
      <c r="AB132" t="s">
        <v>493</v>
      </c>
      <c r="AC132" t="s">
        <v>492</v>
      </c>
      <c r="AD132" t="s">
        <v>491</v>
      </c>
      <c r="AE132" t="s">
        <v>490</v>
      </c>
      <c r="AF132" t="s">
        <v>489</v>
      </c>
      <c r="AG132" t="s">
        <v>488</v>
      </c>
      <c r="AH132" t="s">
        <v>487</v>
      </c>
      <c r="AI132" t="s">
        <v>486</v>
      </c>
      <c r="AJ132" t="s">
        <v>485</v>
      </c>
      <c r="AK132" t="s">
        <v>484</v>
      </c>
      <c r="AL132" t="s">
        <v>483</v>
      </c>
      <c r="AM132" t="s">
        <v>482</v>
      </c>
      <c r="AN132" t="s">
        <v>481</v>
      </c>
      <c r="AO132" t="s">
        <v>480</v>
      </c>
      <c r="AP132" t="s">
        <v>479</v>
      </c>
      <c r="AQ132" t="s">
        <v>478</v>
      </c>
      <c r="AR132" t="s">
        <v>477</v>
      </c>
      <c r="AS132" t="s">
        <v>476</v>
      </c>
      <c r="AT132" t="s">
        <v>475</v>
      </c>
      <c r="AU132" t="s">
        <v>474</v>
      </c>
      <c r="AV132" t="s">
        <v>473</v>
      </c>
      <c r="AW132" t="s">
        <v>472</v>
      </c>
      <c r="AX132" t="s">
        <v>471</v>
      </c>
      <c r="AY132" t="s">
        <v>470</v>
      </c>
      <c r="AZ132" t="s">
        <v>469</v>
      </c>
      <c r="BA132" t="s">
        <v>468</v>
      </c>
      <c r="BB132" t="s">
        <v>467</v>
      </c>
      <c r="BC132" t="s">
        <v>466</v>
      </c>
      <c r="BD132" t="s">
        <v>465</v>
      </c>
      <c r="BE132" t="s">
        <v>464</v>
      </c>
      <c r="BF132" t="s">
        <v>463</v>
      </c>
      <c r="BG132" t="s">
        <v>462</v>
      </c>
      <c r="BH132" t="s">
        <v>461</v>
      </c>
      <c r="BI132" t="s">
        <v>460</v>
      </c>
      <c r="BJ132" t="s">
        <v>459</v>
      </c>
      <c r="BK132" t="s">
        <v>458</v>
      </c>
      <c r="BL132" t="s">
        <v>457</v>
      </c>
      <c r="BM132" t="s">
        <v>456</v>
      </c>
      <c r="BN132" t="s">
        <v>455</v>
      </c>
      <c r="BO132" t="s">
        <v>454</v>
      </c>
      <c r="BP132" t="s">
        <v>453</v>
      </c>
      <c r="BQ132" t="s">
        <v>452</v>
      </c>
      <c r="BR132" t="s">
        <v>451</v>
      </c>
      <c r="BS132" t="s">
        <v>450</v>
      </c>
      <c r="BT132" t="s">
        <v>449</v>
      </c>
      <c r="BU132" t="s">
        <v>448</v>
      </c>
      <c r="BV132" t="s">
        <v>447</v>
      </c>
      <c r="BW132" t="s">
        <v>446</v>
      </c>
      <c r="BX132" t="s">
        <v>445</v>
      </c>
      <c r="BY132" t="s">
        <v>444</v>
      </c>
      <c r="BZ132" t="s">
        <v>443</v>
      </c>
      <c r="CA132" t="s">
        <v>442</v>
      </c>
      <c r="CB132" t="s">
        <v>441</v>
      </c>
      <c r="CC132" t="s">
        <v>440</v>
      </c>
      <c r="CD132" t="s">
        <v>439</v>
      </c>
      <c r="CE132" t="s">
        <v>438</v>
      </c>
      <c r="CF132" t="s">
        <v>437</v>
      </c>
      <c r="CG132" t="s">
        <v>436</v>
      </c>
      <c r="CH132" t="s">
        <v>435</v>
      </c>
      <c r="CI132" t="s">
        <v>434</v>
      </c>
      <c r="CJ132" t="s">
        <v>433</v>
      </c>
      <c r="CK132" t="s">
        <v>432</v>
      </c>
      <c r="CL132" t="s">
        <v>431</v>
      </c>
      <c r="CM132" t="s">
        <v>430</v>
      </c>
      <c r="CN132" t="s">
        <v>429</v>
      </c>
      <c r="CO132" t="s">
        <v>428</v>
      </c>
      <c r="CP132" t="s">
        <v>427</v>
      </c>
      <c r="CQ132" t="s">
        <v>426</v>
      </c>
      <c r="CR132" t="s">
        <v>425</v>
      </c>
      <c r="CS132" t="s">
        <v>424</v>
      </c>
      <c r="CT132" t="s">
        <v>423</v>
      </c>
      <c r="CU132" t="s">
        <v>422</v>
      </c>
      <c r="CV132" t="s">
        <v>421</v>
      </c>
      <c r="CW132" t="s">
        <v>420</v>
      </c>
      <c r="CX132" t="s">
        <v>419</v>
      </c>
      <c r="CY132" t="s">
        <v>418</v>
      </c>
      <c r="CZ132" t="s">
        <v>417</v>
      </c>
    </row>
    <row r="133" spans="2:104" x14ac:dyDescent="0.3">
      <c r="G133" t="s">
        <v>136</v>
      </c>
      <c r="H133" t="s">
        <v>136</v>
      </c>
      <c r="I133" t="s">
        <v>136</v>
      </c>
      <c r="J133" t="s">
        <v>136</v>
      </c>
      <c r="K133" t="s">
        <v>136</v>
      </c>
      <c r="L133" t="s">
        <v>136</v>
      </c>
      <c r="M133" t="s">
        <v>136</v>
      </c>
      <c r="N133" t="s">
        <v>136</v>
      </c>
      <c r="O133" t="s">
        <v>136</v>
      </c>
      <c r="P133" t="s">
        <v>136</v>
      </c>
      <c r="Q133" t="s">
        <v>136</v>
      </c>
      <c r="R133" t="s">
        <v>136</v>
      </c>
      <c r="S133" t="s">
        <v>136</v>
      </c>
      <c r="T133" t="s">
        <v>136</v>
      </c>
      <c r="U133" t="s">
        <v>136</v>
      </c>
      <c r="V133" t="s">
        <v>136</v>
      </c>
      <c r="W133" t="s">
        <v>136</v>
      </c>
      <c r="X133" t="s">
        <v>136</v>
      </c>
      <c r="Y133" t="s">
        <v>136</v>
      </c>
      <c r="Z133" t="s">
        <v>136</v>
      </c>
      <c r="AA133" t="s">
        <v>136</v>
      </c>
      <c r="AB133" t="s">
        <v>136</v>
      </c>
      <c r="AC133" t="s">
        <v>136</v>
      </c>
      <c r="AD133" t="s">
        <v>136</v>
      </c>
      <c r="AE133" t="s">
        <v>136</v>
      </c>
      <c r="AF133" t="s">
        <v>136</v>
      </c>
      <c r="AG133" t="s">
        <v>136</v>
      </c>
      <c r="AH133" t="s">
        <v>136</v>
      </c>
      <c r="AI133" t="s">
        <v>136</v>
      </c>
      <c r="AJ133" t="s">
        <v>136</v>
      </c>
      <c r="AK133" t="s">
        <v>136</v>
      </c>
      <c r="AL133" t="s">
        <v>136</v>
      </c>
      <c r="AM133" t="s">
        <v>136</v>
      </c>
      <c r="AN133" t="s">
        <v>136</v>
      </c>
      <c r="AO133" t="s">
        <v>136</v>
      </c>
      <c r="AP133" t="s">
        <v>136</v>
      </c>
      <c r="AQ133" t="s">
        <v>136</v>
      </c>
      <c r="AR133" t="s">
        <v>136</v>
      </c>
      <c r="AS133" t="s">
        <v>136</v>
      </c>
      <c r="AT133" t="s">
        <v>136</v>
      </c>
      <c r="AU133" t="s">
        <v>136</v>
      </c>
      <c r="AV133" t="s">
        <v>136</v>
      </c>
      <c r="AW133" t="s">
        <v>136</v>
      </c>
      <c r="AX133" t="s">
        <v>136</v>
      </c>
      <c r="AY133" t="s">
        <v>136</v>
      </c>
      <c r="AZ133" t="s">
        <v>136</v>
      </c>
      <c r="BA133" t="s">
        <v>136</v>
      </c>
      <c r="BB133" t="s">
        <v>136</v>
      </c>
      <c r="BC133" t="s">
        <v>136</v>
      </c>
      <c r="BD133" t="s">
        <v>136</v>
      </c>
      <c r="BE133" t="s">
        <v>136</v>
      </c>
      <c r="BF133" t="s">
        <v>136</v>
      </c>
      <c r="BG133" t="s">
        <v>136</v>
      </c>
      <c r="BH133" t="s">
        <v>136</v>
      </c>
      <c r="BI133" t="s">
        <v>136</v>
      </c>
      <c r="BJ133" t="s">
        <v>136</v>
      </c>
      <c r="BK133" t="s">
        <v>136</v>
      </c>
      <c r="BL133" t="s">
        <v>136</v>
      </c>
      <c r="BM133" t="s">
        <v>136</v>
      </c>
      <c r="BN133" t="s">
        <v>136</v>
      </c>
      <c r="BO133" t="s">
        <v>136</v>
      </c>
      <c r="BP133" t="s">
        <v>136</v>
      </c>
      <c r="BQ133" t="s">
        <v>136</v>
      </c>
      <c r="BR133" t="s">
        <v>136</v>
      </c>
      <c r="BS133" t="s">
        <v>136</v>
      </c>
      <c r="BT133" t="s">
        <v>136</v>
      </c>
      <c r="BU133" t="s">
        <v>136</v>
      </c>
      <c r="BV133" t="s">
        <v>136</v>
      </c>
      <c r="BW133" t="s">
        <v>136</v>
      </c>
      <c r="BX133" t="s">
        <v>136</v>
      </c>
      <c r="BY133" t="s">
        <v>136</v>
      </c>
      <c r="BZ133" t="s">
        <v>136</v>
      </c>
      <c r="CA133" t="s">
        <v>136</v>
      </c>
      <c r="CB133" t="s">
        <v>136</v>
      </c>
      <c r="CC133" t="s">
        <v>136</v>
      </c>
      <c r="CD133" t="s">
        <v>136</v>
      </c>
      <c r="CE133" t="s">
        <v>136</v>
      </c>
      <c r="CF133" t="s">
        <v>136</v>
      </c>
      <c r="CG133" t="s">
        <v>136</v>
      </c>
      <c r="CH133" t="s">
        <v>136</v>
      </c>
      <c r="CI133" t="s">
        <v>136</v>
      </c>
      <c r="CJ133" t="s">
        <v>136</v>
      </c>
      <c r="CK133" t="s">
        <v>136</v>
      </c>
      <c r="CL133" t="s">
        <v>136</v>
      </c>
      <c r="CM133" t="s">
        <v>136</v>
      </c>
      <c r="CN133" t="s">
        <v>136</v>
      </c>
      <c r="CO133" t="s">
        <v>136</v>
      </c>
      <c r="CP133" t="s">
        <v>136</v>
      </c>
      <c r="CQ133" t="s">
        <v>136</v>
      </c>
      <c r="CR133" t="s">
        <v>136</v>
      </c>
      <c r="CS133" t="s">
        <v>136</v>
      </c>
      <c r="CT133" t="s">
        <v>136</v>
      </c>
      <c r="CU133" t="s">
        <v>136</v>
      </c>
      <c r="CV133" t="s">
        <v>136</v>
      </c>
      <c r="CW133" t="s">
        <v>136</v>
      </c>
      <c r="CX133" t="s">
        <v>136</v>
      </c>
      <c r="CY133" t="s">
        <v>136</v>
      </c>
      <c r="CZ133" t="s">
        <v>136</v>
      </c>
    </row>
    <row r="134" spans="2:104" x14ac:dyDescent="0.3">
      <c r="B134" t="s">
        <v>1341</v>
      </c>
      <c r="D134" t="s">
        <v>8</v>
      </c>
      <c r="E134">
        <v>38.5</v>
      </c>
      <c r="F134">
        <v>38.5</v>
      </c>
      <c r="G134">
        <v>38.5</v>
      </c>
      <c r="H134">
        <v>39</v>
      </c>
      <c r="I134">
        <v>39.5</v>
      </c>
      <c r="J134">
        <v>40</v>
      </c>
      <c r="K134">
        <v>40.5</v>
      </c>
      <c r="L134">
        <v>41</v>
      </c>
      <c r="M134">
        <v>41.5</v>
      </c>
      <c r="N134">
        <v>42</v>
      </c>
      <c r="O134">
        <v>42.5</v>
      </c>
      <c r="P134">
        <v>43</v>
      </c>
      <c r="Q134">
        <v>43.5</v>
      </c>
      <c r="R134">
        <v>44</v>
      </c>
      <c r="S134">
        <v>44.5</v>
      </c>
      <c r="T134">
        <v>45</v>
      </c>
      <c r="U134">
        <v>38.5</v>
      </c>
      <c r="V134">
        <v>39</v>
      </c>
      <c r="W134">
        <v>39.5</v>
      </c>
      <c r="X134">
        <v>40</v>
      </c>
      <c r="Y134">
        <v>40.5</v>
      </c>
      <c r="Z134">
        <v>41</v>
      </c>
      <c r="AA134">
        <v>41.5</v>
      </c>
      <c r="AB134">
        <v>42</v>
      </c>
      <c r="AC134">
        <v>42.5</v>
      </c>
      <c r="AD134">
        <v>43</v>
      </c>
      <c r="AE134">
        <v>43.5</v>
      </c>
      <c r="AF134">
        <v>44</v>
      </c>
      <c r="AG134">
        <v>44.5</v>
      </c>
      <c r="AH134">
        <v>45</v>
      </c>
      <c r="AI134">
        <v>38.5</v>
      </c>
      <c r="AJ134">
        <v>39</v>
      </c>
      <c r="AK134">
        <v>39.5</v>
      </c>
      <c r="AL134">
        <v>40</v>
      </c>
      <c r="AM134">
        <v>40.5</v>
      </c>
      <c r="AN134">
        <v>41</v>
      </c>
      <c r="AO134">
        <v>41.5</v>
      </c>
      <c r="AP134">
        <v>42</v>
      </c>
      <c r="AQ134">
        <v>42.5</v>
      </c>
      <c r="AR134">
        <v>43</v>
      </c>
      <c r="AS134">
        <v>43.5</v>
      </c>
      <c r="AT134">
        <v>44</v>
      </c>
      <c r="AU134">
        <v>44.5</v>
      </c>
      <c r="AV134">
        <v>45</v>
      </c>
      <c r="AW134">
        <v>38.5</v>
      </c>
      <c r="AX134">
        <v>39</v>
      </c>
      <c r="AY134">
        <v>39.5</v>
      </c>
      <c r="AZ134">
        <v>40</v>
      </c>
      <c r="BA134">
        <v>40.5</v>
      </c>
      <c r="BB134">
        <v>41</v>
      </c>
      <c r="BC134">
        <v>41.5</v>
      </c>
      <c r="BD134">
        <v>42</v>
      </c>
      <c r="BE134">
        <v>42.5</v>
      </c>
      <c r="BF134">
        <v>43</v>
      </c>
      <c r="BG134">
        <v>43.5</v>
      </c>
      <c r="BH134">
        <v>44</v>
      </c>
      <c r="BI134">
        <v>44.5</v>
      </c>
      <c r="BJ134">
        <v>45</v>
      </c>
      <c r="BK134">
        <v>38.5</v>
      </c>
      <c r="BL134">
        <v>39</v>
      </c>
      <c r="BM134">
        <v>39.5</v>
      </c>
      <c r="BN134">
        <v>40</v>
      </c>
      <c r="BO134">
        <v>40.5</v>
      </c>
      <c r="BP134">
        <v>41</v>
      </c>
      <c r="BQ134">
        <v>41.5</v>
      </c>
      <c r="BR134">
        <v>42</v>
      </c>
      <c r="BS134">
        <v>42.5</v>
      </c>
      <c r="BT134">
        <v>43</v>
      </c>
      <c r="BU134">
        <v>43.5</v>
      </c>
      <c r="BV134">
        <v>44</v>
      </c>
      <c r="BW134">
        <v>44.5</v>
      </c>
      <c r="BX134">
        <v>45</v>
      </c>
      <c r="BY134">
        <v>38.5</v>
      </c>
      <c r="BZ134">
        <v>39</v>
      </c>
      <c r="CA134">
        <v>39.5</v>
      </c>
      <c r="CB134">
        <v>40</v>
      </c>
      <c r="CC134">
        <v>40.5</v>
      </c>
      <c r="CD134">
        <v>41</v>
      </c>
      <c r="CE134">
        <v>41.5</v>
      </c>
      <c r="CF134">
        <v>42</v>
      </c>
      <c r="CG134">
        <v>42.5</v>
      </c>
      <c r="CH134">
        <v>43</v>
      </c>
      <c r="CI134">
        <v>43.5</v>
      </c>
      <c r="CJ134">
        <v>44</v>
      </c>
      <c r="CK134">
        <v>44.5</v>
      </c>
      <c r="CL134">
        <v>45</v>
      </c>
      <c r="CM134">
        <v>38.5</v>
      </c>
      <c r="CN134">
        <v>39</v>
      </c>
      <c r="CO134">
        <v>39.5</v>
      </c>
      <c r="CP134">
        <v>40</v>
      </c>
      <c r="CQ134">
        <v>40.5</v>
      </c>
      <c r="CR134">
        <v>41</v>
      </c>
      <c r="CS134">
        <v>41.5</v>
      </c>
      <c r="CT134">
        <v>42</v>
      </c>
      <c r="CU134">
        <v>42.5</v>
      </c>
      <c r="CV134">
        <v>43</v>
      </c>
      <c r="CW134">
        <v>43.5</v>
      </c>
      <c r="CX134">
        <v>44</v>
      </c>
      <c r="CY134">
        <v>44.5</v>
      </c>
      <c r="CZ134">
        <v>45</v>
      </c>
    </row>
    <row r="135" spans="2:104" x14ac:dyDescent="0.3">
      <c r="B135" t="s">
        <v>1342</v>
      </c>
      <c r="D135" t="s">
        <v>8</v>
      </c>
      <c r="E135">
        <v>35</v>
      </c>
      <c r="F135">
        <v>37.5</v>
      </c>
      <c r="G135">
        <v>35</v>
      </c>
      <c r="H135">
        <v>35</v>
      </c>
      <c r="I135">
        <v>35</v>
      </c>
      <c r="J135">
        <v>35</v>
      </c>
      <c r="K135">
        <v>35</v>
      </c>
      <c r="L135">
        <v>35</v>
      </c>
      <c r="M135">
        <v>35</v>
      </c>
      <c r="N135">
        <v>35</v>
      </c>
      <c r="O135">
        <v>35</v>
      </c>
      <c r="P135">
        <v>35</v>
      </c>
      <c r="Q135">
        <v>35</v>
      </c>
      <c r="R135">
        <v>35</v>
      </c>
      <c r="S135">
        <v>35</v>
      </c>
      <c r="T135">
        <v>35</v>
      </c>
      <c r="U135">
        <v>35.5</v>
      </c>
      <c r="V135">
        <v>35.5</v>
      </c>
      <c r="W135">
        <v>35.5</v>
      </c>
      <c r="X135">
        <v>35.5</v>
      </c>
      <c r="Y135">
        <v>35.5</v>
      </c>
      <c r="Z135">
        <v>35.5</v>
      </c>
      <c r="AA135">
        <v>35.5</v>
      </c>
      <c r="AB135">
        <v>35.5</v>
      </c>
      <c r="AC135">
        <v>35.5</v>
      </c>
      <c r="AD135">
        <v>35.5</v>
      </c>
      <c r="AE135">
        <v>35.5</v>
      </c>
      <c r="AF135">
        <v>35.5</v>
      </c>
      <c r="AG135">
        <v>35.5</v>
      </c>
      <c r="AH135">
        <v>35.5</v>
      </c>
      <c r="AI135">
        <v>36</v>
      </c>
      <c r="AJ135">
        <v>36</v>
      </c>
      <c r="AK135">
        <v>36</v>
      </c>
      <c r="AL135">
        <v>36</v>
      </c>
      <c r="AM135">
        <v>36</v>
      </c>
      <c r="AN135">
        <v>36</v>
      </c>
      <c r="AO135">
        <v>36</v>
      </c>
      <c r="AP135">
        <v>36</v>
      </c>
      <c r="AQ135">
        <v>36</v>
      </c>
      <c r="AR135">
        <v>36</v>
      </c>
      <c r="AS135">
        <v>36</v>
      </c>
      <c r="AT135">
        <v>36</v>
      </c>
      <c r="AU135">
        <v>36</v>
      </c>
      <c r="AV135">
        <v>36</v>
      </c>
      <c r="AW135">
        <v>36.5</v>
      </c>
      <c r="AX135">
        <v>36.5</v>
      </c>
      <c r="AY135">
        <v>36.5</v>
      </c>
      <c r="AZ135">
        <v>36.5</v>
      </c>
      <c r="BA135">
        <v>36.5</v>
      </c>
      <c r="BB135">
        <v>36.5</v>
      </c>
      <c r="BC135">
        <v>36.5</v>
      </c>
      <c r="BD135">
        <v>36.5</v>
      </c>
      <c r="BE135">
        <v>36.5</v>
      </c>
      <c r="BF135">
        <v>36.5</v>
      </c>
      <c r="BG135">
        <v>36.5</v>
      </c>
      <c r="BH135">
        <v>36.5</v>
      </c>
      <c r="BI135">
        <v>36.5</v>
      </c>
      <c r="BJ135">
        <v>36.5</v>
      </c>
      <c r="BK135">
        <v>37</v>
      </c>
      <c r="BL135">
        <v>37</v>
      </c>
      <c r="BM135">
        <v>37</v>
      </c>
      <c r="BN135">
        <v>37</v>
      </c>
      <c r="BO135">
        <v>37</v>
      </c>
      <c r="BP135">
        <v>37</v>
      </c>
      <c r="BQ135">
        <v>37</v>
      </c>
      <c r="BR135">
        <v>37</v>
      </c>
      <c r="BS135">
        <v>37</v>
      </c>
      <c r="BT135">
        <v>37</v>
      </c>
      <c r="BU135">
        <v>37</v>
      </c>
      <c r="BV135">
        <v>37</v>
      </c>
      <c r="BW135">
        <v>37</v>
      </c>
      <c r="BX135">
        <v>37</v>
      </c>
      <c r="BY135">
        <v>37.5</v>
      </c>
      <c r="BZ135">
        <v>37.5</v>
      </c>
      <c r="CA135">
        <v>37.5</v>
      </c>
      <c r="CB135">
        <v>37.5</v>
      </c>
      <c r="CC135">
        <v>37.5</v>
      </c>
      <c r="CD135">
        <v>37.5</v>
      </c>
      <c r="CE135">
        <v>37.5</v>
      </c>
      <c r="CF135">
        <v>37.5</v>
      </c>
      <c r="CG135">
        <v>37.5</v>
      </c>
      <c r="CH135">
        <v>37.5</v>
      </c>
      <c r="CI135">
        <v>37.5</v>
      </c>
      <c r="CJ135">
        <v>37.5</v>
      </c>
      <c r="CK135">
        <v>37.5</v>
      </c>
      <c r="CL135">
        <v>37.5</v>
      </c>
      <c r="CM135">
        <v>38</v>
      </c>
      <c r="CN135">
        <v>38</v>
      </c>
      <c r="CO135">
        <v>38</v>
      </c>
      <c r="CP135">
        <v>38</v>
      </c>
      <c r="CQ135">
        <v>38</v>
      </c>
      <c r="CR135">
        <v>38</v>
      </c>
      <c r="CS135">
        <v>38</v>
      </c>
      <c r="CT135">
        <v>38</v>
      </c>
      <c r="CU135">
        <v>38</v>
      </c>
      <c r="CV135">
        <v>38</v>
      </c>
      <c r="CW135">
        <v>38</v>
      </c>
      <c r="CX135">
        <v>38</v>
      </c>
      <c r="CY135">
        <v>38</v>
      </c>
      <c r="CZ135">
        <v>38</v>
      </c>
    </row>
    <row r="136" spans="2:104" x14ac:dyDescent="0.3">
      <c r="B136" t="s">
        <v>1343</v>
      </c>
      <c r="C136" t="s">
        <v>126</v>
      </c>
      <c r="D136" t="s">
        <v>128</v>
      </c>
      <c r="E136">
        <v>4.8717999999999997E-2</v>
      </c>
      <c r="F136">
        <v>1.3602E-2</v>
      </c>
      <c r="G136">
        <v>4.8717999999999997E-2</v>
      </c>
      <c r="H136">
        <v>5.0417999999999998E-2</v>
      </c>
      <c r="I136">
        <v>5.2560000000000003E-2</v>
      </c>
      <c r="J136">
        <v>5.3076999999999999E-2</v>
      </c>
      <c r="K136">
        <v>5.4322000000000002E-2</v>
      </c>
      <c r="L136">
        <v>5.4608999999999998E-2</v>
      </c>
      <c r="M136">
        <v>5.4646E-2</v>
      </c>
      <c r="N136">
        <v>5.4948999999999998E-2</v>
      </c>
      <c r="O136">
        <v>5.5717999999999997E-2</v>
      </c>
      <c r="P136">
        <v>5.5579000000000003E-2</v>
      </c>
      <c r="Q136">
        <v>5.5492E-2</v>
      </c>
      <c r="R136">
        <v>5.5617E-2</v>
      </c>
      <c r="S136">
        <v>5.6187000000000001E-2</v>
      </c>
      <c r="T136">
        <v>5.5746999999999998E-2</v>
      </c>
      <c r="U136">
        <v>3.4824000000000001E-2</v>
      </c>
      <c r="V136">
        <v>3.6111999999999998E-2</v>
      </c>
      <c r="W136">
        <v>3.6790999999999997E-2</v>
      </c>
      <c r="X136">
        <v>3.7565000000000001E-2</v>
      </c>
      <c r="Y136">
        <v>3.8452E-2</v>
      </c>
      <c r="Z136">
        <v>3.8958E-2</v>
      </c>
      <c r="AA136">
        <v>3.9309999999999998E-2</v>
      </c>
      <c r="AB136">
        <v>3.9342000000000002E-2</v>
      </c>
      <c r="AC136">
        <v>3.9523000000000003E-2</v>
      </c>
      <c r="AD136">
        <v>3.9621000000000003E-2</v>
      </c>
      <c r="AE136">
        <v>3.9323999999999998E-2</v>
      </c>
      <c r="AF136">
        <v>3.9153E-2</v>
      </c>
      <c r="AG136">
        <v>3.9640000000000002E-2</v>
      </c>
      <c r="AH136">
        <v>3.9246999999999997E-2</v>
      </c>
      <c r="AI136">
        <v>2.2235000000000001E-2</v>
      </c>
      <c r="AJ136">
        <v>2.4206999999999999E-2</v>
      </c>
      <c r="AK136">
        <v>2.4052E-2</v>
      </c>
      <c r="AL136">
        <v>2.4500000000000001E-2</v>
      </c>
      <c r="AM136">
        <v>2.5717E-2</v>
      </c>
      <c r="AN136">
        <v>2.5617999999999998E-2</v>
      </c>
      <c r="AO136">
        <v>2.5357000000000001E-2</v>
      </c>
      <c r="AP136">
        <v>2.5793E-2</v>
      </c>
      <c r="AQ136">
        <v>2.6638999999999999E-2</v>
      </c>
      <c r="AR136">
        <v>2.6529E-2</v>
      </c>
      <c r="AS136">
        <v>2.6741000000000001E-2</v>
      </c>
      <c r="AT136">
        <v>2.6124000000000001E-2</v>
      </c>
      <c r="AU136">
        <v>2.7033999999999999E-2</v>
      </c>
      <c r="AV136">
        <v>2.6868E-2</v>
      </c>
      <c r="AW136">
        <v>1.6726999999999999E-2</v>
      </c>
      <c r="AX136">
        <v>1.7989999999999999E-2</v>
      </c>
      <c r="AY136">
        <v>1.8697999999999999E-2</v>
      </c>
      <c r="AZ136">
        <v>1.8662999999999999E-2</v>
      </c>
      <c r="BA136">
        <v>1.9342999999999999E-2</v>
      </c>
      <c r="BB136">
        <v>1.9504000000000001E-2</v>
      </c>
      <c r="BC136">
        <v>2.0029000000000002E-2</v>
      </c>
      <c r="BD136">
        <v>2.0022999999999999E-2</v>
      </c>
      <c r="BE136">
        <v>2.0230000000000001E-2</v>
      </c>
      <c r="BF136">
        <v>2.0455999999999998E-2</v>
      </c>
      <c r="BG136">
        <v>2.0428999999999999E-2</v>
      </c>
      <c r="BH136">
        <v>2.0124E-2</v>
      </c>
      <c r="BI136">
        <v>2.0740000000000001E-2</v>
      </c>
      <c r="BJ136">
        <v>2.0469000000000001E-2</v>
      </c>
      <c r="BK136">
        <v>1.3077999999999999E-2</v>
      </c>
      <c r="BL136">
        <v>1.3939999999999999E-2</v>
      </c>
      <c r="BM136">
        <v>1.4635E-2</v>
      </c>
      <c r="BN136">
        <v>1.5032999999999999E-2</v>
      </c>
      <c r="BO136">
        <v>1.5407000000000001E-2</v>
      </c>
      <c r="BP136">
        <v>1.5570000000000001E-2</v>
      </c>
      <c r="BQ136">
        <v>1.5751999999999999E-2</v>
      </c>
      <c r="BR136">
        <v>1.5886999999999998E-2</v>
      </c>
      <c r="BS136">
        <v>1.5935999999999999E-2</v>
      </c>
      <c r="BT136">
        <v>1.6095999999999999E-2</v>
      </c>
      <c r="BU136">
        <v>1.6015000000000001E-2</v>
      </c>
      <c r="BV136">
        <v>1.6225E-2</v>
      </c>
      <c r="BW136">
        <v>1.6410000000000001E-2</v>
      </c>
      <c r="BX136">
        <v>1.6863E-2</v>
      </c>
      <c r="BY136">
        <v>1.3602E-2</v>
      </c>
      <c r="BZ136">
        <v>1.7111000000000001E-2</v>
      </c>
      <c r="CA136">
        <v>1.9375E-2</v>
      </c>
      <c r="CB136">
        <v>2.0775999999999999E-2</v>
      </c>
      <c r="CC136">
        <v>2.1801000000000001E-2</v>
      </c>
      <c r="CD136">
        <v>2.18E-2</v>
      </c>
      <c r="CE136">
        <v>2.2307E-2</v>
      </c>
      <c r="CF136">
        <v>2.2471000000000001E-2</v>
      </c>
      <c r="CG136">
        <v>2.2941E-2</v>
      </c>
      <c r="CH136">
        <v>2.2785E-2</v>
      </c>
      <c r="CI136">
        <v>2.3113999999999999E-2</v>
      </c>
      <c r="CJ136">
        <v>2.3061000000000002E-2</v>
      </c>
      <c r="CK136">
        <v>2.3210999999999999E-2</v>
      </c>
      <c r="CL136">
        <v>2.3422999999999999E-2</v>
      </c>
      <c r="CM136">
        <v>1.2005999999999999E-2</v>
      </c>
      <c r="CN136">
        <v>1.2411999999999999E-2</v>
      </c>
      <c r="CO136">
        <v>1.4805E-2</v>
      </c>
      <c r="CP136">
        <v>1.6466999999999999E-2</v>
      </c>
      <c r="CQ136">
        <v>1.7774000000000002E-2</v>
      </c>
      <c r="CR136">
        <v>1.8283000000000001E-2</v>
      </c>
      <c r="CS136">
        <v>1.8683999999999999E-2</v>
      </c>
      <c r="CT136">
        <v>1.8889E-2</v>
      </c>
      <c r="CU136">
        <v>1.9181E-2</v>
      </c>
      <c r="CV136">
        <v>1.9323E-2</v>
      </c>
      <c r="CW136">
        <v>1.9407000000000001E-2</v>
      </c>
      <c r="CX136">
        <v>1.9380000000000001E-2</v>
      </c>
      <c r="CY136">
        <v>1.9774E-2</v>
      </c>
      <c r="CZ136">
        <v>1.9706000000000001E-2</v>
      </c>
    </row>
    <row r="137" spans="2:104" x14ac:dyDescent="0.3">
      <c r="B137" t="s">
        <v>1344</v>
      </c>
      <c r="C137" t="s">
        <v>126</v>
      </c>
      <c r="D137" t="s">
        <v>128</v>
      </c>
      <c r="E137">
        <v>5.5265000000000002E-2</v>
      </c>
      <c r="F137">
        <v>2.2827E-2</v>
      </c>
      <c r="G137">
        <v>5.5265000000000002E-2</v>
      </c>
      <c r="H137">
        <v>5.8001999999999998E-2</v>
      </c>
      <c r="I137">
        <v>5.9429999999999997E-2</v>
      </c>
      <c r="J137">
        <v>6.1067000000000003E-2</v>
      </c>
      <c r="K137">
        <v>6.1630999999999998E-2</v>
      </c>
      <c r="L137">
        <v>6.1924E-2</v>
      </c>
      <c r="M137">
        <v>6.3710000000000003E-2</v>
      </c>
      <c r="N137">
        <v>6.3730999999999996E-2</v>
      </c>
      <c r="O137">
        <v>6.3381000000000007E-2</v>
      </c>
      <c r="P137">
        <v>6.3844999999999999E-2</v>
      </c>
      <c r="Q137">
        <v>6.4198000000000005E-2</v>
      </c>
      <c r="R137">
        <v>6.4871999999999999E-2</v>
      </c>
      <c r="S137">
        <v>6.4889000000000002E-2</v>
      </c>
      <c r="T137">
        <v>6.5424999999999997E-2</v>
      </c>
      <c r="U137">
        <v>3.9939000000000002E-2</v>
      </c>
      <c r="V137">
        <v>4.1500000000000002E-2</v>
      </c>
      <c r="W137">
        <v>4.2680999999999997E-2</v>
      </c>
      <c r="X137">
        <v>4.3951999999999998E-2</v>
      </c>
      <c r="Y137">
        <v>4.4988E-2</v>
      </c>
      <c r="Z137">
        <v>4.478E-2</v>
      </c>
      <c r="AA137">
        <v>4.5352999999999997E-2</v>
      </c>
      <c r="AB137">
        <v>4.5224E-2</v>
      </c>
      <c r="AC137">
        <v>4.6390000000000001E-2</v>
      </c>
      <c r="AD137">
        <v>4.6543000000000001E-2</v>
      </c>
      <c r="AE137">
        <v>4.6773000000000002E-2</v>
      </c>
      <c r="AF137">
        <v>4.6441999999999997E-2</v>
      </c>
      <c r="AG137">
        <v>4.7875000000000001E-2</v>
      </c>
      <c r="AH137">
        <v>4.7278000000000001E-2</v>
      </c>
      <c r="AI137">
        <v>3.6214999999999997E-2</v>
      </c>
      <c r="AJ137">
        <v>3.8467000000000001E-2</v>
      </c>
      <c r="AK137">
        <v>3.9397000000000001E-2</v>
      </c>
      <c r="AL137">
        <v>4.0379999999999999E-2</v>
      </c>
      <c r="AM137">
        <v>4.2569999999999997E-2</v>
      </c>
      <c r="AN137">
        <v>4.2388000000000002E-2</v>
      </c>
      <c r="AO137">
        <v>4.2360000000000002E-2</v>
      </c>
      <c r="AP137">
        <v>4.2932999999999999E-2</v>
      </c>
      <c r="AQ137">
        <v>4.4532000000000002E-2</v>
      </c>
      <c r="AR137">
        <v>4.4493999999999999E-2</v>
      </c>
      <c r="AS137">
        <v>4.4451999999999998E-2</v>
      </c>
      <c r="AT137">
        <v>4.4051E-2</v>
      </c>
      <c r="AU137">
        <v>4.6170000000000003E-2</v>
      </c>
      <c r="AV137">
        <v>4.6456999999999998E-2</v>
      </c>
      <c r="AW137">
        <v>3.1844999999999998E-2</v>
      </c>
      <c r="AX137">
        <v>3.5236000000000003E-2</v>
      </c>
      <c r="AY137">
        <v>3.6249999999999998E-2</v>
      </c>
      <c r="AZ137">
        <v>3.6882999999999999E-2</v>
      </c>
      <c r="BA137">
        <v>3.9626000000000001E-2</v>
      </c>
      <c r="BB137">
        <v>3.9720999999999999E-2</v>
      </c>
      <c r="BC137">
        <v>4.0275999999999999E-2</v>
      </c>
      <c r="BD137">
        <v>4.0152E-2</v>
      </c>
      <c r="BE137">
        <v>4.0968999999999998E-2</v>
      </c>
      <c r="BF137">
        <v>4.1333000000000002E-2</v>
      </c>
      <c r="BG137">
        <v>4.1321999999999998E-2</v>
      </c>
      <c r="BH137">
        <v>4.0611000000000001E-2</v>
      </c>
      <c r="BI137">
        <v>4.2903999999999998E-2</v>
      </c>
      <c r="BJ137">
        <v>4.2985000000000002E-2</v>
      </c>
      <c r="BK137">
        <v>2.7994000000000002E-2</v>
      </c>
      <c r="BL137">
        <v>3.3124000000000001E-2</v>
      </c>
      <c r="BM137">
        <v>3.5149E-2</v>
      </c>
      <c r="BN137">
        <v>3.6096000000000003E-2</v>
      </c>
      <c r="BO137">
        <v>3.8233000000000003E-2</v>
      </c>
      <c r="BP137">
        <v>3.8981000000000002E-2</v>
      </c>
      <c r="BQ137">
        <v>3.9777E-2</v>
      </c>
      <c r="BR137">
        <v>4.0064000000000002E-2</v>
      </c>
      <c r="BS137">
        <v>4.1230999999999997E-2</v>
      </c>
      <c r="BT137">
        <v>4.0888000000000001E-2</v>
      </c>
      <c r="BU137">
        <v>4.0457E-2</v>
      </c>
      <c r="BV137">
        <v>4.0885999999999999E-2</v>
      </c>
      <c r="BW137">
        <v>4.2004E-2</v>
      </c>
      <c r="BX137">
        <v>4.2215000000000003E-2</v>
      </c>
      <c r="BY137">
        <v>2.2827E-2</v>
      </c>
      <c r="BZ137">
        <v>2.9444999999999999E-2</v>
      </c>
      <c r="CA137">
        <v>3.3169999999999998E-2</v>
      </c>
      <c r="CB137">
        <v>3.5653999999999998E-2</v>
      </c>
      <c r="CC137">
        <v>3.7692000000000003E-2</v>
      </c>
      <c r="CD137">
        <v>3.8635999999999997E-2</v>
      </c>
      <c r="CE137">
        <v>3.9086999999999997E-2</v>
      </c>
      <c r="CF137">
        <v>3.9355000000000001E-2</v>
      </c>
      <c r="CG137">
        <v>4.1031999999999999E-2</v>
      </c>
      <c r="CH137">
        <v>4.0506E-2</v>
      </c>
      <c r="CI137">
        <v>4.1167000000000002E-2</v>
      </c>
      <c r="CJ137">
        <v>4.1211999999999999E-2</v>
      </c>
      <c r="CK137">
        <v>4.1907E-2</v>
      </c>
      <c r="CL137">
        <v>4.2803000000000001E-2</v>
      </c>
      <c r="CM137">
        <v>1.9715E-2</v>
      </c>
      <c r="CN137">
        <v>2.4653999999999999E-2</v>
      </c>
      <c r="CO137">
        <v>2.9961999999999999E-2</v>
      </c>
      <c r="CP137">
        <v>3.3550999999999997E-2</v>
      </c>
      <c r="CQ137">
        <v>3.6866999999999997E-2</v>
      </c>
      <c r="CR137">
        <v>3.7888999999999999E-2</v>
      </c>
      <c r="CS137">
        <v>3.9205999999999998E-2</v>
      </c>
      <c r="CT137">
        <v>3.9137999999999999E-2</v>
      </c>
      <c r="CU137">
        <v>4.0369000000000002E-2</v>
      </c>
      <c r="CV137">
        <v>4.0627000000000003E-2</v>
      </c>
      <c r="CW137">
        <v>4.0871999999999999E-2</v>
      </c>
      <c r="CX137">
        <v>4.1295999999999999E-2</v>
      </c>
      <c r="CY137">
        <v>4.2474999999999999E-2</v>
      </c>
      <c r="CZ137">
        <v>4.2278000000000003E-2</v>
      </c>
    </row>
    <row r="138" spans="2:104" x14ac:dyDescent="0.3">
      <c r="B138" t="s">
        <v>1345</v>
      </c>
      <c r="C138" t="s">
        <v>126</v>
      </c>
      <c r="D138" t="s">
        <v>128</v>
      </c>
      <c r="E138">
        <v>1.2413E-2</v>
      </c>
      <c r="F138">
        <v>2.3043000000000001E-2</v>
      </c>
      <c r="G138">
        <v>1.2413E-2</v>
      </c>
      <c r="H138">
        <v>1.2706E-2</v>
      </c>
      <c r="I138">
        <v>1.3346E-2</v>
      </c>
      <c r="J138">
        <v>1.3755E-2</v>
      </c>
      <c r="K138">
        <v>1.4005999999999999E-2</v>
      </c>
      <c r="L138">
        <v>1.417E-2</v>
      </c>
      <c r="M138">
        <v>1.4534999999999999E-2</v>
      </c>
      <c r="N138">
        <v>1.4565E-2</v>
      </c>
      <c r="O138">
        <v>1.457E-2</v>
      </c>
      <c r="P138">
        <v>1.5029000000000001E-2</v>
      </c>
      <c r="Q138">
        <v>1.4982000000000001E-2</v>
      </c>
      <c r="R138">
        <v>1.5570000000000001E-2</v>
      </c>
      <c r="S138">
        <v>1.5479E-2</v>
      </c>
      <c r="T138">
        <v>1.5855000000000001E-2</v>
      </c>
      <c r="U138">
        <v>1.2467000000000001E-2</v>
      </c>
      <c r="V138">
        <v>1.2619E-2</v>
      </c>
      <c r="W138">
        <v>1.2741000000000001E-2</v>
      </c>
      <c r="X138">
        <v>1.289E-2</v>
      </c>
      <c r="Y138">
        <v>1.3429999999999999E-2</v>
      </c>
      <c r="Z138">
        <v>1.3453E-2</v>
      </c>
      <c r="AA138">
        <v>1.3467E-2</v>
      </c>
      <c r="AB138">
        <v>1.3664000000000001E-2</v>
      </c>
      <c r="AC138">
        <v>1.4460000000000001E-2</v>
      </c>
      <c r="AD138">
        <v>1.4744E-2</v>
      </c>
      <c r="AE138">
        <v>1.4312999999999999E-2</v>
      </c>
      <c r="AF138">
        <v>1.5028E-2</v>
      </c>
      <c r="AG138">
        <v>1.5055000000000001E-2</v>
      </c>
      <c r="AH138">
        <v>1.6012999999999999E-2</v>
      </c>
      <c r="AI138">
        <v>1.3863E-2</v>
      </c>
      <c r="AJ138">
        <v>1.4251E-2</v>
      </c>
      <c r="AK138">
        <v>1.3072E-2</v>
      </c>
      <c r="AL138">
        <v>1.2413E-2</v>
      </c>
      <c r="AM138">
        <v>1.4697E-2</v>
      </c>
      <c r="AN138">
        <v>1.4204E-2</v>
      </c>
      <c r="AO138">
        <v>1.4178E-2</v>
      </c>
      <c r="AP138">
        <v>1.4036E-2</v>
      </c>
      <c r="AQ138">
        <v>1.5837E-2</v>
      </c>
      <c r="AR138">
        <v>1.5807000000000002E-2</v>
      </c>
      <c r="AS138">
        <v>1.5537E-2</v>
      </c>
      <c r="AT138">
        <v>1.5030999999999999E-2</v>
      </c>
      <c r="AU138">
        <v>1.7132999999999999E-2</v>
      </c>
      <c r="AV138">
        <v>1.7056999999999999E-2</v>
      </c>
      <c r="AW138">
        <v>1.7496000000000001E-2</v>
      </c>
      <c r="AX138">
        <v>1.7773000000000001E-2</v>
      </c>
      <c r="AY138">
        <v>1.6930000000000001E-2</v>
      </c>
      <c r="AZ138">
        <v>1.6003E-2</v>
      </c>
      <c r="BA138">
        <v>1.7599E-2</v>
      </c>
      <c r="BB138">
        <v>1.7954000000000001E-2</v>
      </c>
      <c r="BC138">
        <v>1.8190000000000001E-2</v>
      </c>
      <c r="BD138">
        <v>1.7753000000000001E-2</v>
      </c>
      <c r="BE138">
        <v>1.8593999999999999E-2</v>
      </c>
      <c r="BF138">
        <v>1.8706E-2</v>
      </c>
      <c r="BG138">
        <v>1.8787000000000002E-2</v>
      </c>
      <c r="BH138">
        <v>1.7479999999999999E-2</v>
      </c>
      <c r="BI138">
        <v>2.009E-2</v>
      </c>
      <c r="BJ138">
        <v>1.9824999999999999E-2</v>
      </c>
      <c r="BK138">
        <v>1.7937000000000002E-2</v>
      </c>
      <c r="BL138">
        <v>1.7219000000000002E-2</v>
      </c>
      <c r="BM138">
        <v>1.6826000000000001E-2</v>
      </c>
      <c r="BN138">
        <v>1.5886999999999998E-2</v>
      </c>
      <c r="BO138">
        <v>1.7056999999999999E-2</v>
      </c>
      <c r="BP138">
        <v>1.6844999999999999E-2</v>
      </c>
      <c r="BQ138">
        <v>1.7252E-2</v>
      </c>
      <c r="BR138">
        <v>1.7343999999999998E-2</v>
      </c>
      <c r="BS138">
        <v>1.8211000000000001E-2</v>
      </c>
      <c r="BT138">
        <v>1.8724000000000001E-2</v>
      </c>
      <c r="BU138">
        <v>1.7224E-2</v>
      </c>
      <c r="BV138">
        <v>1.7885999999999999E-2</v>
      </c>
      <c r="BW138">
        <v>1.8991999999999998E-2</v>
      </c>
      <c r="BX138">
        <v>1.8860999999999999E-2</v>
      </c>
      <c r="BY138">
        <v>2.3043000000000001E-2</v>
      </c>
      <c r="BZ138">
        <v>1.9227999999999999E-2</v>
      </c>
      <c r="CA138">
        <v>1.7042999999999999E-2</v>
      </c>
      <c r="CB138">
        <v>1.7121000000000001E-2</v>
      </c>
      <c r="CC138">
        <v>1.8093999999999999E-2</v>
      </c>
      <c r="CD138">
        <v>1.6833999999999998E-2</v>
      </c>
      <c r="CE138">
        <v>1.7502E-2</v>
      </c>
      <c r="CF138">
        <v>1.7235E-2</v>
      </c>
      <c r="CG138">
        <v>1.9182999999999999E-2</v>
      </c>
      <c r="CH138">
        <v>1.8565000000000002E-2</v>
      </c>
      <c r="CI138">
        <v>1.8436999999999999E-2</v>
      </c>
      <c r="CJ138">
        <v>1.8751E-2</v>
      </c>
      <c r="CK138">
        <v>1.9275E-2</v>
      </c>
      <c r="CL138">
        <v>1.9671000000000001E-2</v>
      </c>
      <c r="CM138">
        <v>2.4077999999999999E-2</v>
      </c>
      <c r="CN138">
        <v>2.3465E-2</v>
      </c>
      <c r="CO138">
        <v>1.8901000000000001E-2</v>
      </c>
      <c r="CP138">
        <v>1.6982000000000001E-2</v>
      </c>
      <c r="CQ138">
        <v>1.7847999999999999E-2</v>
      </c>
      <c r="CR138">
        <v>1.7253999999999999E-2</v>
      </c>
      <c r="CS138">
        <v>1.7892999999999999E-2</v>
      </c>
      <c r="CT138">
        <v>1.7077999999999999E-2</v>
      </c>
      <c r="CU138">
        <v>1.8553E-2</v>
      </c>
      <c r="CV138">
        <v>1.8416999999999999E-2</v>
      </c>
      <c r="CW138">
        <v>1.8194999999999999E-2</v>
      </c>
      <c r="CX138">
        <v>1.8120000000000001E-2</v>
      </c>
      <c r="CY138">
        <v>1.9567999999999999E-2</v>
      </c>
      <c r="CZ138">
        <v>1.9626999999999999E-2</v>
      </c>
    </row>
    <row r="139" spans="2:104" x14ac:dyDescent="0.3">
      <c r="B139" t="s">
        <v>1346</v>
      </c>
      <c r="C139" t="s">
        <v>126</v>
      </c>
      <c r="D139" t="s">
        <v>128</v>
      </c>
      <c r="E139">
        <v>1.7951999999999999E-2</v>
      </c>
      <c r="F139">
        <v>2.6304000000000001E-2</v>
      </c>
      <c r="G139">
        <v>1.7951999999999999E-2</v>
      </c>
      <c r="H139">
        <v>1.7569999999999999E-2</v>
      </c>
      <c r="I139">
        <v>1.9230000000000001E-2</v>
      </c>
      <c r="J139">
        <v>2.0485E-2</v>
      </c>
      <c r="K139">
        <v>1.8563E-2</v>
      </c>
      <c r="L139">
        <v>1.9157E-2</v>
      </c>
      <c r="M139">
        <v>1.9526000000000002E-2</v>
      </c>
      <c r="N139">
        <v>2.1007000000000001E-2</v>
      </c>
      <c r="O139">
        <v>1.9477999999999999E-2</v>
      </c>
      <c r="P139">
        <v>2.0011999999999999E-2</v>
      </c>
      <c r="Q139">
        <v>2.1399000000000001E-2</v>
      </c>
      <c r="R139">
        <v>2.3358E-2</v>
      </c>
      <c r="S139">
        <v>2.1142000000000001E-2</v>
      </c>
      <c r="T139">
        <v>2.3259999999999999E-2</v>
      </c>
      <c r="U139">
        <v>1.5383000000000001E-2</v>
      </c>
      <c r="V139">
        <v>1.5205E-2</v>
      </c>
      <c r="W139">
        <v>1.6549999999999999E-2</v>
      </c>
      <c r="X139">
        <v>1.7471E-2</v>
      </c>
      <c r="Y139">
        <v>1.6185999999999999E-2</v>
      </c>
      <c r="Z139">
        <v>1.6813000000000002E-2</v>
      </c>
      <c r="AA139">
        <v>1.7184000000000001E-2</v>
      </c>
      <c r="AB139">
        <v>1.8717999999999999E-2</v>
      </c>
      <c r="AC139">
        <v>1.7580999999999999E-2</v>
      </c>
      <c r="AD139">
        <v>1.7894E-2</v>
      </c>
      <c r="AE139">
        <v>1.9310999999999998E-2</v>
      </c>
      <c r="AF139">
        <v>2.0150999999999999E-2</v>
      </c>
      <c r="AG139">
        <v>1.8970000000000001E-2</v>
      </c>
      <c r="AH139">
        <v>2.2112E-2</v>
      </c>
      <c r="AI139">
        <v>2.2165000000000001E-2</v>
      </c>
      <c r="AJ139">
        <v>2.0656999999999998E-2</v>
      </c>
      <c r="AK139">
        <v>2.1746000000000001E-2</v>
      </c>
      <c r="AL139">
        <v>2.2313E-2</v>
      </c>
      <c r="AM139">
        <v>2.0707E-2</v>
      </c>
      <c r="AN139">
        <v>2.1759000000000001E-2</v>
      </c>
      <c r="AO139">
        <v>2.0718E-2</v>
      </c>
      <c r="AP139">
        <v>2.1264000000000002E-2</v>
      </c>
      <c r="AQ139">
        <v>2.1503999999999999E-2</v>
      </c>
      <c r="AR139">
        <v>2.3172999999999999E-2</v>
      </c>
      <c r="AS139">
        <v>2.4183E-2</v>
      </c>
      <c r="AT139">
        <v>2.3435999999999998E-2</v>
      </c>
      <c r="AU139">
        <v>2.3073E-2</v>
      </c>
      <c r="AV139">
        <v>2.469E-2</v>
      </c>
      <c r="AW139">
        <v>2.5807E-2</v>
      </c>
      <c r="AX139">
        <v>2.4153999999999998E-2</v>
      </c>
      <c r="AY139">
        <v>2.5793E-2</v>
      </c>
      <c r="AZ139">
        <v>2.6350999999999999E-2</v>
      </c>
      <c r="BA139">
        <v>2.3911000000000002E-2</v>
      </c>
      <c r="BB139">
        <v>2.4472000000000001E-2</v>
      </c>
      <c r="BC139">
        <v>2.6304000000000001E-2</v>
      </c>
      <c r="BD139">
        <v>2.7418000000000001E-2</v>
      </c>
      <c r="BE139">
        <v>2.4312E-2</v>
      </c>
      <c r="BF139">
        <v>2.6738000000000001E-2</v>
      </c>
      <c r="BG139">
        <v>2.7587E-2</v>
      </c>
      <c r="BH139">
        <v>3.0290999999999998E-2</v>
      </c>
      <c r="BI139">
        <v>2.7612999999999999E-2</v>
      </c>
      <c r="BJ139">
        <v>3.0405999999999999E-2</v>
      </c>
      <c r="BK139">
        <v>2.8056999999999999E-2</v>
      </c>
      <c r="BL139">
        <v>2.7264E-2</v>
      </c>
      <c r="BM139">
        <v>2.6853999999999999E-2</v>
      </c>
      <c r="BN139">
        <v>2.8247000000000001E-2</v>
      </c>
      <c r="BO139">
        <v>2.7283999999999999E-2</v>
      </c>
      <c r="BP139">
        <v>2.7098000000000001E-2</v>
      </c>
      <c r="BQ139">
        <v>2.8097E-2</v>
      </c>
      <c r="BR139">
        <v>2.9038000000000001E-2</v>
      </c>
      <c r="BS139">
        <v>2.6714000000000002E-2</v>
      </c>
      <c r="BT139">
        <v>2.9256999999999998E-2</v>
      </c>
      <c r="BU139">
        <v>2.9902999999999999E-2</v>
      </c>
      <c r="BV139">
        <v>3.1878999999999998E-2</v>
      </c>
      <c r="BW139">
        <v>3.0498999999999998E-2</v>
      </c>
      <c r="BX139">
        <v>3.2367E-2</v>
      </c>
      <c r="BY139">
        <v>2.6304000000000001E-2</v>
      </c>
      <c r="BZ139">
        <v>2.4254999999999999E-2</v>
      </c>
      <c r="CA139">
        <v>2.4327999999999999E-2</v>
      </c>
      <c r="CB139">
        <v>2.5048999999999998E-2</v>
      </c>
      <c r="CC139">
        <v>2.2870000000000001E-2</v>
      </c>
      <c r="CD139">
        <v>2.3092000000000001E-2</v>
      </c>
      <c r="CE139">
        <v>2.4324999999999999E-2</v>
      </c>
      <c r="CF139">
        <v>2.5311E-2</v>
      </c>
      <c r="CG139">
        <v>2.2814999999999998E-2</v>
      </c>
      <c r="CH139">
        <v>2.5062000000000001E-2</v>
      </c>
      <c r="CI139">
        <v>2.5971000000000001E-2</v>
      </c>
      <c r="CJ139">
        <v>2.6353999999999999E-2</v>
      </c>
      <c r="CK139">
        <v>2.5794000000000001E-2</v>
      </c>
      <c r="CL139">
        <v>2.8124E-2</v>
      </c>
      <c r="CM139">
        <v>3.3322999999999998E-2</v>
      </c>
      <c r="CN139">
        <v>2.5328E-2</v>
      </c>
      <c r="CO139">
        <v>2.4442999999999999E-2</v>
      </c>
      <c r="CP139">
        <v>2.3754000000000001E-2</v>
      </c>
      <c r="CQ139">
        <v>2.2280999999999999E-2</v>
      </c>
      <c r="CR139">
        <v>2.3387000000000002E-2</v>
      </c>
      <c r="CS139">
        <v>2.3508000000000001E-2</v>
      </c>
      <c r="CT139">
        <v>2.4174000000000001E-2</v>
      </c>
      <c r="CU139">
        <v>2.3390000000000001E-2</v>
      </c>
      <c r="CV139">
        <v>2.5128000000000001E-2</v>
      </c>
      <c r="CW139">
        <v>2.4639000000000001E-2</v>
      </c>
      <c r="CX139">
        <v>2.6717000000000001E-2</v>
      </c>
      <c r="CY139">
        <v>2.4868000000000001E-2</v>
      </c>
      <c r="CZ139">
        <v>2.6887999999999999E-2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E214D-7641-4757-A2F6-640F7AE18CE5}">
  <dimension ref="A1:E14"/>
  <sheetViews>
    <sheetView workbookViewId="0">
      <selection activeCell="C9" sqref="C9"/>
    </sheetView>
  </sheetViews>
  <sheetFormatPr defaultRowHeight="14.4" x14ac:dyDescent="0.3"/>
  <cols>
    <col min="1" max="1" width="18.5546875" bestFit="1" customWidth="1"/>
    <col min="3" max="3" width="23.6640625" bestFit="1" customWidth="1"/>
    <col min="4" max="4" width="23.6640625" customWidth="1"/>
    <col min="5" max="5" width="16.44140625" customWidth="1"/>
  </cols>
  <sheetData>
    <row r="1" spans="1:5" x14ac:dyDescent="0.3">
      <c r="A1" t="s">
        <v>1421</v>
      </c>
    </row>
    <row r="3" spans="1:5" x14ac:dyDescent="0.3">
      <c r="A3" t="s">
        <v>1416</v>
      </c>
      <c r="B3" t="s">
        <v>1286</v>
      </c>
      <c r="C3" t="s">
        <v>1418</v>
      </c>
      <c r="D3" t="s">
        <v>1426</v>
      </c>
      <c r="E3" t="s">
        <v>1425</v>
      </c>
    </row>
    <row r="4" spans="1:5" x14ac:dyDescent="0.3">
      <c r="A4" t="s">
        <v>1417</v>
      </c>
      <c r="B4" t="s">
        <v>1291</v>
      </c>
      <c r="C4">
        <v>0.6</v>
      </c>
      <c r="D4">
        <v>1.42</v>
      </c>
      <c r="E4" s="29">
        <f>C4/D4</f>
        <v>0.42253521126760563</v>
      </c>
    </row>
    <row r="5" spans="1:5" x14ac:dyDescent="0.3">
      <c r="A5" t="s">
        <v>1419</v>
      </c>
      <c r="B5" t="s">
        <v>1420</v>
      </c>
      <c r="C5">
        <v>1</v>
      </c>
      <c r="D5">
        <v>0.66</v>
      </c>
      <c r="E5" s="29">
        <f>C5/D5-1</f>
        <v>0.51515151515151514</v>
      </c>
    </row>
    <row r="6" spans="1:5" x14ac:dyDescent="0.3">
      <c r="A6" t="s">
        <v>1422</v>
      </c>
      <c r="B6" t="s">
        <v>1420</v>
      </c>
      <c r="C6">
        <v>1</v>
      </c>
      <c r="D6">
        <v>0.66</v>
      </c>
      <c r="E6" s="29">
        <f t="shared" ref="E6:E7" si="0">C6/D6-1</f>
        <v>0.51515151515151514</v>
      </c>
    </row>
    <row r="7" spans="1:5" x14ac:dyDescent="0.3">
      <c r="A7" t="s">
        <v>1423</v>
      </c>
      <c r="B7" t="s">
        <v>1420</v>
      </c>
      <c r="C7">
        <v>1</v>
      </c>
      <c r="D7">
        <v>0.66</v>
      </c>
      <c r="E7" s="29">
        <f t="shared" si="0"/>
        <v>0.51515151515151514</v>
      </c>
    </row>
    <row r="8" spans="1:5" x14ac:dyDescent="0.3">
      <c r="A8" t="s">
        <v>1424</v>
      </c>
      <c r="B8" t="s">
        <v>1420</v>
      </c>
      <c r="C8">
        <v>1</v>
      </c>
      <c r="D8">
        <v>0.66</v>
      </c>
      <c r="E8" s="29">
        <f>C8/D8-1</f>
        <v>0.51515151515151514</v>
      </c>
    </row>
    <row r="12" spans="1:5" x14ac:dyDescent="0.3">
      <c r="D12">
        <f>D4*2</f>
        <v>2.84</v>
      </c>
    </row>
    <row r="13" spans="1:5" x14ac:dyDescent="0.3">
      <c r="D13">
        <f>D12+50.8</f>
        <v>53.64</v>
      </c>
    </row>
    <row r="14" spans="1:5" x14ac:dyDescent="0.3">
      <c r="D14" t="s">
        <v>1447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28CE5-5660-45A7-B92B-7E1FDD911390}">
  <dimension ref="B4:K23"/>
  <sheetViews>
    <sheetView tabSelected="1" workbookViewId="0">
      <selection activeCell="J4" sqref="J4"/>
    </sheetView>
  </sheetViews>
  <sheetFormatPr defaultRowHeight="14.4" x14ac:dyDescent="0.3"/>
  <cols>
    <col min="9" max="9" width="13.44140625" customWidth="1"/>
    <col min="11" max="11" width="12.33203125" customWidth="1"/>
  </cols>
  <sheetData>
    <row r="4" spans="9:11" x14ac:dyDescent="0.3">
      <c r="I4">
        <v>2216</v>
      </c>
      <c r="J4">
        <v>27838541</v>
      </c>
      <c r="K4" t="s">
        <v>122</v>
      </c>
    </row>
    <row r="5" spans="9:11" x14ac:dyDescent="0.3">
      <c r="I5" t="s">
        <v>123</v>
      </c>
      <c r="J5">
        <f>J4/10</f>
        <v>2783854.1</v>
      </c>
      <c r="K5" t="s">
        <v>122</v>
      </c>
    </row>
    <row r="6" spans="9:11" x14ac:dyDescent="0.3">
      <c r="I6" t="s">
        <v>121</v>
      </c>
      <c r="J6">
        <v>0.43</v>
      </c>
      <c r="K6" t="s">
        <v>124</v>
      </c>
    </row>
    <row r="19" spans="2:2" x14ac:dyDescent="0.3">
      <c r="B19" t="s">
        <v>1414</v>
      </c>
    </row>
    <row r="21" spans="2:2" x14ac:dyDescent="0.3">
      <c r="B21" s="4" t="s">
        <v>1414</v>
      </c>
    </row>
    <row r="23" spans="2:2" x14ac:dyDescent="0.3">
      <c r="B23" t="s">
        <v>1415</v>
      </c>
    </row>
  </sheetData>
  <hyperlinks>
    <hyperlink ref="B21" r:id="rId1" display="https://wp.optics.arizona.edu/optomech/wp-content/uploads/sites/53/2016/10/doyle-2002.pdf" xr:uid="{F43B9D9C-57B0-468A-92F5-38CCD4EB9BB7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97E5F-6CB0-4D3D-878D-847D71E5916A}">
  <dimension ref="A3:C14"/>
  <sheetViews>
    <sheetView topLeftCell="A10" zoomScale="70" zoomScaleNormal="70" workbookViewId="0">
      <selection activeCell="J28" sqref="J28"/>
    </sheetView>
  </sheetViews>
  <sheetFormatPr defaultRowHeight="14.4" x14ac:dyDescent="0.3"/>
  <cols>
    <col min="1" max="1" width="22.44140625" customWidth="1"/>
  </cols>
  <sheetData>
    <row r="3" spans="1:3" x14ac:dyDescent="0.3">
      <c r="A3" t="s">
        <v>117</v>
      </c>
      <c r="B3">
        <v>2.5</v>
      </c>
      <c r="C3" t="s">
        <v>8</v>
      </c>
    </row>
    <row r="5" spans="1:3" x14ac:dyDescent="0.3">
      <c r="A5" t="s">
        <v>119</v>
      </c>
      <c r="B5">
        <v>55.5</v>
      </c>
      <c r="C5" t="s">
        <v>8</v>
      </c>
    </row>
    <row r="6" spans="1:3" x14ac:dyDescent="0.3">
      <c r="A6" t="s">
        <v>120</v>
      </c>
      <c r="B6">
        <v>67</v>
      </c>
      <c r="C6" t="s">
        <v>8</v>
      </c>
    </row>
    <row r="8" spans="1:3" x14ac:dyDescent="0.3">
      <c r="A8" t="s">
        <v>1282</v>
      </c>
    </row>
    <row r="11" spans="1:3" x14ac:dyDescent="0.3">
      <c r="A11" t="s">
        <v>1283</v>
      </c>
      <c r="B11">
        <v>0.43</v>
      </c>
    </row>
    <row r="14" spans="1:3" x14ac:dyDescent="0.3">
      <c r="A14" t="s">
        <v>118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A768D-8F87-4EF8-BE1F-3C8809C3D1C9}">
  <dimension ref="A1:AC91"/>
  <sheetViews>
    <sheetView zoomScaleNormal="100" workbookViewId="0">
      <selection activeCell="Z21" sqref="Z21"/>
    </sheetView>
  </sheetViews>
  <sheetFormatPr defaultRowHeight="14.4" x14ac:dyDescent="0.3"/>
  <cols>
    <col min="26" max="26" width="19.5546875" customWidth="1"/>
    <col min="27" max="27" width="16.33203125" customWidth="1"/>
    <col min="28" max="28" width="15.6640625" customWidth="1"/>
    <col min="29" max="29" width="15" customWidth="1"/>
  </cols>
  <sheetData>
    <row r="1" spans="1:29" x14ac:dyDescent="0.3">
      <c r="A1" t="s">
        <v>88</v>
      </c>
    </row>
    <row r="4" spans="1:29" x14ac:dyDescent="0.3">
      <c r="A4" t="s">
        <v>89</v>
      </c>
      <c r="B4" t="s">
        <v>90</v>
      </c>
      <c r="C4" t="s">
        <v>91</v>
      </c>
      <c r="D4" t="s">
        <v>92</v>
      </c>
      <c r="E4" t="s">
        <v>93</v>
      </c>
      <c r="F4" t="s">
        <v>94</v>
      </c>
      <c r="G4" t="s">
        <v>95</v>
      </c>
      <c r="H4" t="s">
        <v>96</v>
      </c>
      <c r="I4" t="s">
        <v>97</v>
      </c>
      <c r="J4" t="s">
        <v>98</v>
      </c>
    </row>
    <row r="5" spans="1:29" x14ac:dyDescent="0.3">
      <c r="A5" t="s">
        <v>99</v>
      </c>
      <c r="B5" t="s">
        <v>100</v>
      </c>
      <c r="C5">
        <v>18.28</v>
      </c>
      <c r="D5">
        <v>18.28</v>
      </c>
      <c r="E5">
        <v>18.28</v>
      </c>
      <c r="F5">
        <v>18.29</v>
      </c>
      <c r="G5">
        <v>64</v>
      </c>
      <c r="H5" t="s">
        <v>101</v>
      </c>
      <c r="I5" s="7">
        <v>9.7000000000000003E-3</v>
      </c>
      <c r="J5" s="7">
        <v>6.2100000000000002E-3</v>
      </c>
      <c r="AA5" t="s">
        <v>112</v>
      </c>
      <c r="AB5" t="s">
        <v>113</v>
      </c>
      <c r="AC5" t="s">
        <v>114</v>
      </c>
    </row>
    <row r="6" spans="1:29" x14ac:dyDescent="0.3">
      <c r="A6" t="s">
        <v>102</v>
      </c>
      <c r="B6" t="s">
        <v>100</v>
      </c>
      <c r="C6">
        <v>25.98</v>
      </c>
      <c r="D6">
        <v>25.99</v>
      </c>
      <c r="E6">
        <v>25.98</v>
      </c>
      <c r="F6">
        <v>26</v>
      </c>
      <c r="G6">
        <v>47</v>
      </c>
      <c r="H6" t="s">
        <v>101</v>
      </c>
      <c r="I6">
        <v>0.01</v>
      </c>
      <c r="J6" s="7">
        <v>6.43E-3</v>
      </c>
      <c r="Z6" t="s">
        <v>115</v>
      </c>
      <c r="AA6">
        <f>MIN(E5:E13)</f>
        <v>18.28</v>
      </c>
      <c r="AB6">
        <f>MIN(E20:E28)</f>
        <v>29.88</v>
      </c>
      <c r="AC6">
        <f>MIN(E35:E43)</f>
        <v>20.350000000000001</v>
      </c>
    </row>
    <row r="7" spans="1:29" x14ac:dyDescent="0.3">
      <c r="A7" t="s">
        <v>103</v>
      </c>
      <c r="B7" t="s">
        <v>100</v>
      </c>
      <c r="C7">
        <v>29.67</v>
      </c>
      <c r="D7">
        <v>29.68</v>
      </c>
      <c r="E7">
        <v>29.67</v>
      </c>
      <c r="F7">
        <v>29.69</v>
      </c>
      <c r="G7">
        <v>83</v>
      </c>
      <c r="H7" t="s">
        <v>101</v>
      </c>
      <c r="I7">
        <v>0.02</v>
      </c>
      <c r="J7">
        <v>0.01</v>
      </c>
      <c r="Z7" t="s">
        <v>116</v>
      </c>
      <c r="AA7">
        <f>MAX(F5:F13)</f>
        <v>30.87</v>
      </c>
      <c r="AB7">
        <f>MAX(F20:F28)</f>
        <v>43.46</v>
      </c>
      <c r="AC7">
        <f>MAX(F35:F43)</f>
        <v>31.01</v>
      </c>
    </row>
    <row r="8" spans="1:29" x14ac:dyDescent="0.3">
      <c r="A8" t="s">
        <v>104</v>
      </c>
      <c r="B8" t="s">
        <v>100</v>
      </c>
      <c r="C8">
        <v>29.61</v>
      </c>
      <c r="D8">
        <v>29.61</v>
      </c>
      <c r="E8">
        <v>29.61</v>
      </c>
      <c r="F8">
        <v>29.61</v>
      </c>
      <c r="G8">
        <v>89</v>
      </c>
      <c r="H8" t="s">
        <v>101</v>
      </c>
      <c r="I8" s="7">
        <v>7.7299999999999999E-3</v>
      </c>
      <c r="J8" s="7">
        <v>6.8700000000000002E-3</v>
      </c>
    </row>
    <row r="9" spans="1:29" x14ac:dyDescent="0.3">
      <c r="A9" t="s">
        <v>105</v>
      </c>
      <c r="B9" t="s">
        <v>100</v>
      </c>
      <c r="C9">
        <v>30.43</v>
      </c>
      <c r="D9">
        <v>30.44</v>
      </c>
      <c r="E9">
        <v>30.43</v>
      </c>
      <c r="F9">
        <v>30.45</v>
      </c>
      <c r="G9">
        <v>46</v>
      </c>
      <c r="H9" t="s">
        <v>101</v>
      </c>
      <c r="I9">
        <v>0.02</v>
      </c>
      <c r="J9" s="7">
        <v>7.1799999999999998E-3</v>
      </c>
    </row>
    <row r="10" spans="1:29" x14ac:dyDescent="0.3">
      <c r="A10" t="s">
        <v>106</v>
      </c>
      <c r="B10" t="s">
        <v>100</v>
      </c>
      <c r="C10">
        <v>30.85</v>
      </c>
      <c r="D10">
        <v>30.86</v>
      </c>
      <c r="E10">
        <v>30.85</v>
      </c>
      <c r="F10">
        <v>30.87</v>
      </c>
      <c r="G10">
        <v>64</v>
      </c>
      <c r="H10" t="s">
        <v>101</v>
      </c>
      <c r="I10">
        <v>0.02</v>
      </c>
      <c r="J10">
        <v>0.01</v>
      </c>
    </row>
    <row r="11" spans="1:29" x14ac:dyDescent="0.3">
      <c r="A11" t="s">
        <v>107</v>
      </c>
      <c r="B11" t="s">
        <v>100</v>
      </c>
      <c r="C11">
        <v>18.59</v>
      </c>
      <c r="D11">
        <v>18.579999999999998</v>
      </c>
      <c r="E11">
        <v>18.57</v>
      </c>
      <c r="F11">
        <v>18.59</v>
      </c>
      <c r="G11">
        <v>46</v>
      </c>
      <c r="H11" t="s">
        <v>101</v>
      </c>
      <c r="I11">
        <v>0.02</v>
      </c>
      <c r="J11">
        <v>0.01</v>
      </c>
    </row>
    <row r="12" spans="1:29" x14ac:dyDescent="0.3">
      <c r="A12" t="s">
        <v>108</v>
      </c>
      <c r="B12" t="s">
        <v>100</v>
      </c>
      <c r="C12">
        <v>27.38</v>
      </c>
      <c r="D12">
        <v>27.39</v>
      </c>
      <c r="E12">
        <v>27.38</v>
      </c>
      <c r="F12">
        <v>27.4</v>
      </c>
      <c r="G12">
        <v>46</v>
      </c>
      <c r="H12" t="s">
        <v>101</v>
      </c>
      <c r="I12">
        <v>0.02</v>
      </c>
      <c r="J12" s="7">
        <v>7.4000000000000003E-3</v>
      </c>
    </row>
    <row r="13" spans="1:29" x14ac:dyDescent="0.3">
      <c r="A13" t="s">
        <v>109</v>
      </c>
      <c r="B13" t="s">
        <v>100</v>
      </c>
      <c r="C13">
        <v>30.53</v>
      </c>
      <c r="D13">
        <v>30.54</v>
      </c>
      <c r="E13">
        <v>30.53</v>
      </c>
      <c r="F13">
        <v>30.55</v>
      </c>
      <c r="G13">
        <v>100</v>
      </c>
      <c r="H13" t="s">
        <v>101</v>
      </c>
      <c r="I13">
        <v>0.02</v>
      </c>
      <c r="J13">
        <v>0.05</v>
      </c>
    </row>
    <row r="16" spans="1:29" x14ac:dyDescent="0.3">
      <c r="A16" t="s">
        <v>110</v>
      </c>
    </row>
    <row r="19" spans="1:10" x14ac:dyDescent="0.3">
      <c r="A19" t="s">
        <v>89</v>
      </c>
      <c r="B19" t="s">
        <v>90</v>
      </c>
      <c r="C19" t="s">
        <v>91</v>
      </c>
      <c r="D19" t="s">
        <v>92</v>
      </c>
      <c r="E19" t="s">
        <v>93</v>
      </c>
      <c r="F19" t="s">
        <v>94</v>
      </c>
      <c r="G19" t="s">
        <v>95</v>
      </c>
      <c r="H19" t="s">
        <v>96</v>
      </c>
      <c r="I19" t="s">
        <v>97</v>
      </c>
      <c r="J19" t="s">
        <v>98</v>
      </c>
    </row>
    <row r="20" spans="1:10" x14ac:dyDescent="0.3">
      <c r="A20" t="s">
        <v>99</v>
      </c>
      <c r="B20" t="s">
        <v>100</v>
      </c>
      <c r="C20">
        <v>29.88</v>
      </c>
      <c r="D20">
        <v>29.88</v>
      </c>
      <c r="E20">
        <v>29.88</v>
      </c>
      <c r="F20">
        <v>29.88</v>
      </c>
      <c r="G20">
        <v>100</v>
      </c>
      <c r="H20" t="s">
        <v>101</v>
      </c>
      <c r="I20" s="7">
        <v>6.05E-5</v>
      </c>
      <c r="J20" s="7">
        <v>2.8400000000000001E-3</v>
      </c>
    </row>
    <row r="21" spans="1:10" x14ac:dyDescent="0.3">
      <c r="A21" t="s">
        <v>102</v>
      </c>
      <c r="B21" t="s">
        <v>100</v>
      </c>
      <c r="C21">
        <v>39.21</v>
      </c>
      <c r="D21">
        <v>39.21</v>
      </c>
      <c r="E21">
        <v>39.21</v>
      </c>
      <c r="F21">
        <v>39.21</v>
      </c>
      <c r="G21">
        <v>100</v>
      </c>
      <c r="H21" t="s">
        <v>101</v>
      </c>
      <c r="I21" s="7">
        <v>7.4599999999999997E-5</v>
      </c>
      <c r="J21" s="7">
        <v>3.7200000000000002E-3</v>
      </c>
    </row>
    <row r="22" spans="1:10" x14ac:dyDescent="0.3">
      <c r="A22" t="s">
        <v>103</v>
      </c>
      <c r="B22" t="s">
        <v>100</v>
      </c>
      <c r="C22">
        <v>43.28</v>
      </c>
      <c r="D22">
        <v>43.28</v>
      </c>
      <c r="E22">
        <v>43.28</v>
      </c>
      <c r="F22">
        <v>43.28</v>
      </c>
      <c r="G22">
        <v>100</v>
      </c>
      <c r="H22" t="s">
        <v>101</v>
      </c>
      <c r="I22" s="7">
        <v>1.4899999999999999E-4</v>
      </c>
      <c r="J22">
        <v>0.01</v>
      </c>
    </row>
    <row r="23" spans="1:10" x14ac:dyDescent="0.3">
      <c r="A23" t="s">
        <v>104</v>
      </c>
      <c r="B23" t="s">
        <v>100</v>
      </c>
      <c r="C23">
        <v>42.01</v>
      </c>
      <c r="D23">
        <v>42.01</v>
      </c>
      <c r="E23">
        <v>42.01</v>
      </c>
      <c r="F23">
        <v>42.01</v>
      </c>
      <c r="G23">
        <v>100</v>
      </c>
      <c r="H23" t="s">
        <v>101</v>
      </c>
      <c r="I23" s="7">
        <v>5.3100000000000003E-5</v>
      </c>
      <c r="J23" s="7">
        <v>4.0200000000000001E-3</v>
      </c>
    </row>
    <row r="24" spans="1:10" x14ac:dyDescent="0.3">
      <c r="A24" t="s">
        <v>105</v>
      </c>
      <c r="B24" t="s">
        <v>100</v>
      </c>
      <c r="C24">
        <v>42.82</v>
      </c>
      <c r="D24">
        <v>42.82</v>
      </c>
      <c r="E24">
        <v>42.82</v>
      </c>
      <c r="F24">
        <v>42.82</v>
      </c>
      <c r="G24">
        <v>100</v>
      </c>
      <c r="H24" t="s">
        <v>101</v>
      </c>
      <c r="I24" s="7">
        <v>2.7900000000000001E-4</v>
      </c>
      <c r="J24" s="7">
        <v>4.0899999999999999E-3</v>
      </c>
    </row>
    <row r="25" spans="1:10" x14ac:dyDescent="0.3">
      <c r="A25" t="s">
        <v>106</v>
      </c>
      <c r="B25" t="s">
        <v>100</v>
      </c>
      <c r="C25">
        <v>43.46</v>
      </c>
      <c r="D25">
        <v>43.46</v>
      </c>
      <c r="E25">
        <v>43.46</v>
      </c>
      <c r="F25">
        <v>43.46</v>
      </c>
      <c r="G25">
        <v>100</v>
      </c>
      <c r="H25" t="s">
        <v>101</v>
      </c>
      <c r="I25" s="7">
        <v>4.3800000000000002E-4</v>
      </c>
      <c r="J25">
        <v>0.01</v>
      </c>
    </row>
    <row r="26" spans="1:10" x14ac:dyDescent="0.3">
      <c r="A26" t="s">
        <v>107</v>
      </c>
      <c r="B26" t="s">
        <v>100</v>
      </c>
      <c r="C26">
        <v>29.91</v>
      </c>
      <c r="D26">
        <v>29.91</v>
      </c>
      <c r="E26">
        <v>29.91</v>
      </c>
      <c r="F26">
        <v>29.92</v>
      </c>
      <c r="G26">
        <v>44</v>
      </c>
      <c r="H26" t="s">
        <v>101</v>
      </c>
      <c r="I26">
        <v>0.01</v>
      </c>
      <c r="J26" s="7">
        <v>4.6100000000000004E-3</v>
      </c>
    </row>
    <row r="27" spans="1:10" x14ac:dyDescent="0.3">
      <c r="A27" t="s">
        <v>108</v>
      </c>
      <c r="B27" t="s">
        <v>100</v>
      </c>
      <c r="C27">
        <v>39.090000000000003</v>
      </c>
      <c r="D27">
        <v>39.090000000000003</v>
      </c>
      <c r="E27">
        <v>39.090000000000003</v>
      </c>
      <c r="F27">
        <v>39.090000000000003</v>
      </c>
      <c r="G27">
        <v>100</v>
      </c>
      <c r="H27" t="s">
        <v>101</v>
      </c>
      <c r="I27" s="7">
        <v>1.1900000000000001E-3</v>
      </c>
      <c r="J27" s="7">
        <v>3.8400000000000001E-3</v>
      </c>
    </row>
    <row r="28" spans="1:10" x14ac:dyDescent="0.3">
      <c r="A28" t="s">
        <v>109</v>
      </c>
      <c r="B28" t="s">
        <v>100</v>
      </c>
      <c r="C28">
        <v>42.23</v>
      </c>
      <c r="D28">
        <v>42.23</v>
      </c>
      <c r="E28">
        <v>42.21</v>
      </c>
      <c r="F28">
        <v>42.24</v>
      </c>
      <c r="G28">
        <v>100</v>
      </c>
      <c r="H28" t="s">
        <v>101</v>
      </c>
      <c r="I28">
        <v>0.02</v>
      </c>
      <c r="J28">
        <v>0.05</v>
      </c>
    </row>
    <row r="31" spans="1:10" x14ac:dyDescent="0.3">
      <c r="A31" t="s">
        <v>111</v>
      </c>
    </row>
    <row r="34" spans="1:10" x14ac:dyDescent="0.3">
      <c r="A34" t="s">
        <v>89</v>
      </c>
      <c r="B34" t="s">
        <v>90</v>
      </c>
      <c r="C34" t="s">
        <v>91</v>
      </c>
      <c r="D34" t="s">
        <v>92</v>
      </c>
      <c r="E34" t="s">
        <v>93</v>
      </c>
      <c r="F34" t="s">
        <v>94</v>
      </c>
      <c r="G34" t="s">
        <v>95</v>
      </c>
      <c r="H34" t="s">
        <v>96</v>
      </c>
      <c r="I34" t="s">
        <v>97</v>
      </c>
      <c r="J34" t="s">
        <v>98</v>
      </c>
    </row>
    <row r="35" spans="1:10" x14ac:dyDescent="0.3">
      <c r="A35" t="s">
        <v>99</v>
      </c>
      <c r="B35" t="s">
        <v>100</v>
      </c>
      <c r="C35">
        <v>20.350000000000001</v>
      </c>
      <c r="D35">
        <v>20.350000000000001</v>
      </c>
      <c r="E35">
        <v>20.350000000000001</v>
      </c>
      <c r="F35">
        <v>20.350000000000001</v>
      </c>
      <c r="G35">
        <v>100</v>
      </c>
      <c r="H35" t="s">
        <v>101</v>
      </c>
      <c r="I35" s="7">
        <v>2.0400000000000001E-3</v>
      </c>
      <c r="J35" s="7">
        <v>2.65E-3</v>
      </c>
    </row>
    <row r="36" spans="1:10" x14ac:dyDescent="0.3">
      <c r="A36" t="s">
        <v>102</v>
      </c>
      <c r="B36" t="s">
        <v>100</v>
      </c>
      <c r="C36">
        <v>27.08</v>
      </c>
      <c r="D36">
        <v>27.08</v>
      </c>
      <c r="E36">
        <v>27.07</v>
      </c>
      <c r="F36">
        <v>27.08</v>
      </c>
      <c r="G36">
        <v>100</v>
      </c>
      <c r="H36" t="s">
        <v>101</v>
      </c>
      <c r="I36" s="7">
        <v>3.4399999999999999E-3</v>
      </c>
      <c r="J36" s="7">
        <v>3.5500000000000002E-3</v>
      </c>
    </row>
    <row r="37" spans="1:10" x14ac:dyDescent="0.3">
      <c r="A37" t="s">
        <v>103</v>
      </c>
      <c r="B37" t="s">
        <v>100</v>
      </c>
      <c r="C37">
        <v>30.37</v>
      </c>
      <c r="D37">
        <v>30.36</v>
      </c>
      <c r="E37">
        <v>30.36</v>
      </c>
      <c r="F37">
        <v>30.37</v>
      </c>
      <c r="G37">
        <v>100</v>
      </c>
      <c r="H37" t="s">
        <v>101</v>
      </c>
      <c r="I37" s="7">
        <v>6.8999999999999999E-3</v>
      </c>
      <c r="J37">
        <v>0.01</v>
      </c>
    </row>
    <row r="38" spans="1:10" x14ac:dyDescent="0.3">
      <c r="A38" t="s">
        <v>104</v>
      </c>
      <c r="B38" t="s">
        <v>100</v>
      </c>
      <c r="C38">
        <v>30.09</v>
      </c>
      <c r="D38">
        <v>30.09</v>
      </c>
      <c r="E38">
        <v>30.08</v>
      </c>
      <c r="F38">
        <v>30.09</v>
      </c>
      <c r="G38">
        <v>82</v>
      </c>
      <c r="H38" t="s">
        <v>101</v>
      </c>
      <c r="I38" s="7">
        <v>4.8599999999999997E-3</v>
      </c>
      <c r="J38" s="7">
        <v>4.0099999999999997E-3</v>
      </c>
    </row>
    <row r="39" spans="1:10" x14ac:dyDescent="0.3">
      <c r="A39" t="s">
        <v>105</v>
      </c>
      <c r="B39" t="s">
        <v>100</v>
      </c>
      <c r="C39">
        <v>30.62</v>
      </c>
      <c r="D39">
        <v>30.62</v>
      </c>
      <c r="E39">
        <v>30.62</v>
      </c>
      <c r="F39">
        <v>30.62</v>
      </c>
      <c r="G39">
        <v>57</v>
      </c>
      <c r="H39" t="s">
        <v>101</v>
      </c>
      <c r="I39" s="7">
        <v>7.26E-3</v>
      </c>
      <c r="J39" s="7">
        <v>4.1599999999999996E-3</v>
      </c>
    </row>
    <row r="40" spans="1:10" x14ac:dyDescent="0.3">
      <c r="A40" t="s">
        <v>106</v>
      </c>
      <c r="B40" t="s">
        <v>100</v>
      </c>
      <c r="C40">
        <v>31.01</v>
      </c>
      <c r="D40">
        <v>31.01</v>
      </c>
      <c r="E40">
        <v>31</v>
      </c>
      <c r="F40">
        <v>31.01</v>
      </c>
      <c r="G40">
        <v>95</v>
      </c>
      <c r="H40" t="s">
        <v>101</v>
      </c>
      <c r="I40" s="7">
        <v>9.8600000000000007E-3</v>
      </c>
      <c r="J40" s="7">
        <v>9.3699999999999999E-3</v>
      </c>
    </row>
    <row r="41" spans="1:10" x14ac:dyDescent="0.3">
      <c r="A41" t="s">
        <v>107</v>
      </c>
      <c r="B41" t="s">
        <v>100</v>
      </c>
      <c r="C41">
        <v>21.96</v>
      </c>
      <c r="D41">
        <v>21.96</v>
      </c>
      <c r="E41">
        <v>21.95</v>
      </c>
      <c r="F41">
        <v>21.96</v>
      </c>
      <c r="G41">
        <v>54</v>
      </c>
      <c r="H41" t="s">
        <v>101</v>
      </c>
      <c r="I41" s="7">
        <v>5.7000000000000002E-3</v>
      </c>
      <c r="J41" s="7">
        <v>3.0699999999999998E-3</v>
      </c>
    </row>
    <row r="42" spans="1:10" x14ac:dyDescent="0.3">
      <c r="A42" t="s">
        <v>108</v>
      </c>
      <c r="B42" t="s">
        <v>100</v>
      </c>
      <c r="C42">
        <v>28.29</v>
      </c>
      <c r="D42">
        <v>28.29</v>
      </c>
      <c r="E42">
        <v>28.29</v>
      </c>
      <c r="F42">
        <v>28.29</v>
      </c>
      <c r="G42">
        <v>75</v>
      </c>
      <c r="H42" t="s">
        <v>101</v>
      </c>
      <c r="I42" s="7">
        <v>5.13E-3</v>
      </c>
      <c r="J42" s="7">
        <v>3.8400000000000001E-3</v>
      </c>
    </row>
    <row r="43" spans="1:10" x14ac:dyDescent="0.3">
      <c r="A43" t="s">
        <v>109</v>
      </c>
      <c r="B43" t="s">
        <v>100</v>
      </c>
      <c r="C43">
        <v>30.7</v>
      </c>
      <c r="D43">
        <v>30.7</v>
      </c>
      <c r="E43">
        <v>30.69</v>
      </c>
      <c r="F43">
        <v>30.7</v>
      </c>
      <c r="G43">
        <v>100</v>
      </c>
      <c r="H43" t="s">
        <v>101</v>
      </c>
      <c r="I43" s="7">
        <v>8.7100000000000007E-3</v>
      </c>
      <c r="J43">
        <v>0.04</v>
      </c>
    </row>
    <row r="47" spans="1:10" x14ac:dyDescent="0.3">
      <c r="E47" t="s">
        <v>1280</v>
      </c>
    </row>
    <row r="49" spans="5:14" x14ac:dyDescent="0.3">
      <c r="E49" t="s">
        <v>89</v>
      </c>
      <c r="F49" t="s">
        <v>90</v>
      </c>
      <c r="G49" t="s">
        <v>91</v>
      </c>
      <c r="H49" t="s">
        <v>92</v>
      </c>
      <c r="I49" t="s">
        <v>93</v>
      </c>
      <c r="J49" t="s">
        <v>94</v>
      </c>
      <c r="K49" t="s">
        <v>95</v>
      </c>
      <c r="L49" t="s">
        <v>96</v>
      </c>
      <c r="M49" t="s">
        <v>97</v>
      </c>
      <c r="N49" t="s">
        <v>98</v>
      </c>
    </row>
    <row r="50" spans="5:14" x14ac:dyDescent="0.3">
      <c r="E50" t="s">
        <v>99</v>
      </c>
      <c r="F50" t="s">
        <v>100</v>
      </c>
      <c r="G50">
        <v>27.95</v>
      </c>
      <c r="H50">
        <v>27.95</v>
      </c>
      <c r="I50">
        <v>27.95</v>
      </c>
      <c r="J50">
        <v>27.95</v>
      </c>
      <c r="K50">
        <v>100</v>
      </c>
      <c r="L50" t="s">
        <v>101</v>
      </c>
      <c r="M50" s="7">
        <v>1.64E-3</v>
      </c>
      <c r="N50" s="7">
        <v>3.7499999999999999E-3</v>
      </c>
    </row>
    <row r="51" spans="5:14" x14ac:dyDescent="0.3">
      <c r="E51" t="s">
        <v>102</v>
      </c>
      <c r="F51" t="s">
        <v>100</v>
      </c>
      <c r="G51">
        <v>39.700000000000003</v>
      </c>
      <c r="H51">
        <v>39.700000000000003</v>
      </c>
      <c r="I51">
        <v>39.700000000000003</v>
      </c>
      <c r="J51">
        <v>39.700000000000003</v>
      </c>
      <c r="K51">
        <v>100</v>
      </c>
      <c r="L51" t="s">
        <v>101</v>
      </c>
      <c r="M51" s="7">
        <v>2.1099999999999999E-3</v>
      </c>
      <c r="N51" s="7">
        <v>4.9399999999999999E-3</v>
      </c>
    </row>
    <row r="52" spans="5:14" x14ac:dyDescent="0.3">
      <c r="E52" t="s">
        <v>103</v>
      </c>
      <c r="F52" t="s">
        <v>100</v>
      </c>
      <c r="G52">
        <v>45.12</v>
      </c>
      <c r="H52">
        <v>45.12</v>
      </c>
      <c r="I52">
        <v>45.12</v>
      </c>
      <c r="J52">
        <v>45.12</v>
      </c>
      <c r="K52">
        <v>100</v>
      </c>
      <c r="L52" t="s">
        <v>101</v>
      </c>
      <c r="M52" s="7">
        <v>7.7200000000000001E-4</v>
      </c>
      <c r="N52">
        <v>0.02</v>
      </c>
    </row>
    <row r="53" spans="5:14" x14ac:dyDescent="0.3">
      <c r="E53" t="s">
        <v>104</v>
      </c>
      <c r="F53" t="s">
        <v>100</v>
      </c>
      <c r="G53">
        <v>44.83</v>
      </c>
      <c r="H53">
        <v>44.84</v>
      </c>
      <c r="I53">
        <v>44.83</v>
      </c>
      <c r="J53">
        <v>44.84</v>
      </c>
      <c r="K53">
        <v>100</v>
      </c>
      <c r="L53" t="s">
        <v>101</v>
      </c>
      <c r="M53" s="7">
        <v>2.2000000000000001E-3</v>
      </c>
      <c r="N53" s="7">
        <v>5.5799999999999999E-3</v>
      </c>
    </row>
    <row r="54" spans="5:14" x14ac:dyDescent="0.3">
      <c r="E54" t="s">
        <v>105</v>
      </c>
      <c r="F54" t="s">
        <v>100</v>
      </c>
      <c r="G54">
        <v>45.38</v>
      </c>
      <c r="H54">
        <v>45.38</v>
      </c>
      <c r="I54">
        <v>45.38</v>
      </c>
      <c r="J54">
        <v>45.38</v>
      </c>
      <c r="K54">
        <v>100</v>
      </c>
      <c r="L54" t="s">
        <v>101</v>
      </c>
      <c r="M54" s="7">
        <v>4.7600000000000002E-4</v>
      </c>
      <c r="N54" s="7">
        <v>5.77E-3</v>
      </c>
    </row>
    <row r="55" spans="5:14" x14ac:dyDescent="0.3">
      <c r="E55" t="s">
        <v>106</v>
      </c>
      <c r="F55" t="s">
        <v>100</v>
      </c>
      <c r="G55">
        <v>45.73</v>
      </c>
      <c r="H55">
        <v>45.73</v>
      </c>
      <c r="I55">
        <v>45.73</v>
      </c>
      <c r="J55">
        <v>45.73</v>
      </c>
      <c r="K55">
        <v>100</v>
      </c>
      <c r="L55" t="s">
        <v>101</v>
      </c>
      <c r="M55" s="7">
        <v>4.2399999999999998E-3</v>
      </c>
      <c r="N55">
        <v>0.01</v>
      </c>
    </row>
    <row r="56" spans="5:14" x14ac:dyDescent="0.3">
      <c r="E56" t="s">
        <v>107</v>
      </c>
      <c r="F56" t="s">
        <v>100</v>
      </c>
      <c r="G56">
        <v>30.38</v>
      </c>
      <c r="H56">
        <v>30.38</v>
      </c>
      <c r="I56">
        <v>30.38</v>
      </c>
      <c r="J56">
        <v>30.38</v>
      </c>
      <c r="K56">
        <v>100</v>
      </c>
      <c r="L56" t="s">
        <v>101</v>
      </c>
      <c r="M56" s="7">
        <v>4.17E-4</v>
      </c>
      <c r="N56" s="7">
        <v>4.3499999999999997E-3</v>
      </c>
    </row>
    <row r="57" spans="5:14" x14ac:dyDescent="0.3">
      <c r="E57" t="s">
        <v>108</v>
      </c>
      <c r="F57" t="s">
        <v>100</v>
      </c>
      <c r="G57">
        <v>41.64</v>
      </c>
      <c r="H57">
        <v>41.64</v>
      </c>
      <c r="I57">
        <v>41.64</v>
      </c>
      <c r="J57">
        <v>41.64</v>
      </c>
      <c r="K57">
        <v>100</v>
      </c>
      <c r="L57" t="s">
        <v>101</v>
      </c>
      <c r="M57" s="7">
        <v>1.1199999999999999E-3</v>
      </c>
      <c r="N57" s="7">
        <v>5.3299999999999997E-3</v>
      </c>
    </row>
    <row r="58" spans="5:14" x14ac:dyDescent="0.3">
      <c r="E58" t="s">
        <v>109</v>
      </c>
      <c r="F58" t="s">
        <v>100</v>
      </c>
      <c r="G58">
        <v>45.27</v>
      </c>
      <c r="H58">
        <v>45.27</v>
      </c>
      <c r="I58">
        <v>45.27</v>
      </c>
      <c r="J58">
        <v>45.27</v>
      </c>
      <c r="K58">
        <v>100</v>
      </c>
      <c r="L58" t="s">
        <v>101</v>
      </c>
      <c r="M58" s="7">
        <v>3.2499999999999999E-3</v>
      </c>
      <c r="N58">
        <v>0.06</v>
      </c>
    </row>
    <row r="62" spans="5:14" x14ac:dyDescent="0.3">
      <c r="E62" t="s">
        <v>1281</v>
      </c>
    </row>
    <row r="64" spans="5:14" x14ac:dyDescent="0.3">
      <c r="E64" t="s">
        <v>89</v>
      </c>
      <c r="F64" t="s">
        <v>90</v>
      </c>
      <c r="G64" t="s">
        <v>91</v>
      </c>
      <c r="H64" t="s">
        <v>92</v>
      </c>
      <c r="I64" t="s">
        <v>93</v>
      </c>
      <c r="J64" t="s">
        <v>94</v>
      </c>
      <c r="K64" t="s">
        <v>95</v>
      </c>
      <c r="L64" t="s">
        <v>96</v>
      </c>
      <c r="M64" t="s">
        <v>97</v>
      </c>
      <c r="N64" t="s">
        <v>98</v>
      </c>
    </row>
    <row r="65" spans="5:14" x14ac:dyDescent="0.3">
      <c r="E65" t="s">
        <v>99</v>
      </c>
      <c r="F65" t="s">
        <v>100</v>
      </c>
      <c r="G65">
        <v>40.5</v>
      </c>
      <c r="H65">
        <v>40.5</v>
      </c>
      <c r="I65">
        <v>40.5</v>
      </c>
      <c r="J65">
        <v>40.5</v>
      </c>
      <c r="K65">
        <v>100</v>
      </c>
      <c r="L65" t="s">
        <v>101</v>
      </c>
      <c r="M65" s="7">
        <v>1.24E-5</v>
      </c>
      <c r="N65" s="7">
        <v>3.7699999999999999E-3</v>
      </c>
    </row>
    <row r="66" spans="5:14" x14ac:dyDescent="0.3">
      <c r="E66" t="s">
        <v>102</v>
      </c>
      <c r="F66" t="s">
        <v>100</v>
      </c>
      <c r="G66">
        <v>56.04</v>
      </c>
      <c r="H66">
        <v>56.04</v>
      </c>
      <c r="I66">
        <v>56.04</v>
      </c>
      <c r="J66">
        <v>56.04</v>
      </c>
      <c r="K66">
        <v>100</v>
      </c>
      <c r="L66" t="s">
        <v>101</v>
      </c>
      <c r="M66" s="7">
        <v>1.73E-5</v>
      </c>
      <c r="N66" s="7">
        <v>4.9300000000000004E-3</v>
      </c>
    </row>
    <row r="67" spans="5:14" x14ac:dyDescent="0.3">
      <c r="E67" t="s">
        <v>103</v>
      </c>
      <c r="F67" t="s">
        <v>100</v>
      </c>
      <c r="G67">
        <v>62.88</v>
      </c>
      <c r="H67">
        <v>62.88</v>
      </c>
      <c r="I67">
        <v>62.88</v>
      </c>
      <c r="J67">
        <v>62.88</v>
      </c>
      <c r="K67">
        <v>100</v>
      </c>
      <c r="L67" t="s">
        <v>101</v>
      </c>
      <c r="M67" s="7">
        <v>1.59E-5</v>
      </c>
      <c r="N67">
        <v>0.02</v>
      </c>
    </row>
    <row r="68" spans="5:14" x14ac:dyDescent="0.3">
      <c r="E68" t="s">
        <v>104</v>
      </c>
      <c r="F68" t="s">
        <v>100</v>
      </c>
      <c r="G68">
        <v>62.33</v>
      </c>
      <c r="H68">
        <v>62.33</v>
      </c>
      <c r="I68">
        <v>62.33</v>
      </c>
      <c r="J68">
        <v>62.33</v>
      </c>
      <c r="K68">
        <v>100</v>
      </c>
      <c r="L68" t="s">
        <v>101</v>
      </c>
      <c r="M68" s="7">
        <v>1.6500000000000001E-5</v>
      </c>
      <c r="N68" s="7">
        <v>5.4099999999999999E-3</v>
      </c>
    </row>
    <row r="69" spans="5:14" x14ac:dyDescent="0.3">
      <c r="E69" t="s">
        <v>105</v>
      </c>
      <c r="F69" t="s">
        <v>100</v>
      </c>
      <c r="G69">
        <v>62.78</v>
      </c>
      <c r="H69">
        <v>62.78</v>
      </c>
      <c r="I69">
        <v>62.78</v>
      </c>
      <c r="J69">
        <v>62.78</v>
      </c>
      <c r="K69">
        <v>100</v>
      </c>
      <c r="L69" t="s">
        <v>101</v>
      </c>
      <c r="M69" s="7">
        <v>1.6699999999999999E-5</v>
      </c>
      <c r="N69" s="7">
        <v>5.4400000000000004E-3</v>
      </c>
    </row>
    <row r="70" spans="5:14" x14ac:dyDescent="0.3">
      <c r="E70" t="s">
        <v>106</v>
      </c>
      <c r="F70" t="s">
        <v>100</v>
      </c>
      <c r="G70">
        <v>63.09</v>
      </c>
      <c r="H70">
        <v>63.09</v>
      </c>
      <c r="I70">
        <v>63.09</v>
      </c>
      <c r="J70">
        <v>63.09</v>
      </c>
      <c r="K70">
        <v>100</v>
      </c>
      <c r="L70" t="s">
        <v>101</v>
      </c>
      <c r="M70" s="7">
        <v>3.3099999999999998E-5</v>
      </c>
      <c r="N70">
        <v>0.01</v>
      </c>
    </row>
    <row r="71" spans="5:14" x14ac:dyDescent="0.3">
      <c r="E71" t="s">
        <v>107</v>
      </c>
      <c r="F71" t="s">
        <v>100</v>
      </c>
      <c r="G71">
        <v>43.83</v>
      </c>
      <c r="H71">
        <v>43.83</v>
      </c>
      <c r="I71">
        <v>43.83</v>
      </c>
      <c r="J71">
        <v>43.83</v>
      </c>
      <c r="K71">
        <v>100</v>
      </c>
      <c r="L71" t="s">
        <v>101</v>
      </c>
      <c r="M71" s="7">
        <v>8.8400000000000001E-6</v>
      </c>
      <c r="N71" s="7">
        <v>4.0499999999999998E-3</v>
      </c>
    </row>
    <row r="72" spans="5:14" x14ac:dyDescent="0.3">
      <c r="E72" t="s">
        <v>108</v>
      </c>
      <c r="F72" t="s">
        <v>100</v>
      </c>
      <c r="G72">
        <v>58.12</v>
      </c>
      <c r="H72">
        <v>58.12</v>
      </c>
      <c r="I72">
        <v>58.12</v>
      </c>
      <c r="J72">
        <v>58.12</v>
      </c>
      <c r="K72">
        <v>100</v>
      </c>
      <c r="L72" t="s">
        <v>101</v>
      </c>
      <c r="M72" s="7">
        <v>1.36E-5</v>
      </c>
      <c r="N72" s="7">
        <v>5.0899999999999999E-3</v>
      </c>
    </row>
    <row r="73" spans="5:14" x14ac:dyDescent="0.3">
      <c r="E73" t="s">
        <v>109</v>
      </c>
      <c r="F73" t="s">
        <v>100</v>
      </c>
      <c r="G73">
        <v>62.72</v>
      </c>
      <c r="H73">
        <v>62.72</v>
      </c>
      <c r="I73">
        <v>62.72</v>
      </c>
      <c r="J73">
        <v>62.72</v>
      </c>
      <c r="K73">
        <v>100</v>
      </c>
      <c r="L73" t="s">
        <v>101</v>
      </c>
      <c r="M73" s="7">
        <v>1.42E-5</v>
      </c>
      <c r="N73">
        <v>7.0000000000000007E-2</v>
      </c>
    </row>
    <row r="82" spans="5:14" x14ac:dyDescent="0.3">
      <c r="E82" t="s">
        <v>89</v>
      </c>
      <c r="F82" t="s">
        <v>90</v>
      </c>
      <c r="G82" t="s">
        <v>91</v>
      </c>
      <c r="H82" t="s">
        <v>92</v>
      </c>
      <c r="I82" t="s">
        <v>93</v>
      </c>
      <c r="J82" t="s">
        <v>94</v>
      </c>
      <c r="K82" t="s">
        <v>95</v>
      </c>
      <c r="L82" t="s">
        <v>96</v>
      </c>
      <c r="M82" t="s">
        <v>97</v>
      </c>
      <c r="N82" t="s">
        <v>98</v>
      </c>
    </row>
    <row r="83" spans="5:14" x14ac:dyDescent="0.3">
      <c r="E83" t="s">
        <v>99</v>
      </c>
      <c r="F83" t="s">
        <v>100</v>
      </c>
      <c r="G83">
        <v>38.799999999999997</v>
      </c>
      <c r="H83">
        <v>38.799999999999997</v>
      </c>
      <c r="I83">
        <v>38.799999999999997</v>
      </c>
      <c r="J83">
        <v>38.799999999999997</v>
      </c>
      <c r="K83">
        <v>100</v>
      </c>
      <c r="L83" t="s">
        <v>101</v>
      </c>
      <c r="M83" s="7">
        <v>2.32E-4</v>
      </c>
      <c r="N83" s="7">
        <v>3.7100000000000002E-3</v>
      </c>
    </row>
    <row r="84" spans="5:14" x14ac:dyDescent="0.3">
      <c r="E84" t="s">
        <v>102</v>
      </c>
      <c r="F84" t="s">
        <v>100</v>
      </c>
      <c r="G84">
        <v>45.49</v>
      </c>
      <c r="H84">
        <v>45.49</v>
      </c>
      <c r="I84">
        <v>45.49</v>
      </c>
      <c r="J84">
        <v>45.49</v>
      </c>
      <c r="K84">
        <v>100</v>
      </c>
      <c r="L84" t="s">
        <v>101</v>
      </c>
      <c r="M84" s="7">
        <v>3.77E-4</v>
      </c>
      <c r="N84" s="7">
        <v>4.3299999999999996E-3</v>
      </c>
    </row>
    <row r="85" spans="5:14" x14ac:dyDescent="0.3">
      <c r="E85" t="s">
        <v>103</v>
      </c>
      <c r="F85" t="s">
        <v>100</v>
      </c>
      <c r="G85">
        <v>46.73</v>
      </c>
      <c r="H85">
        <v>46.73</v>
      </c>
      <c r="I85">
        <v>46.73</v>
      </c>
      <c r="J85">
        <v>46.73</v>
      </c>
      <c r="K85">
        <v>100</v>
      </c>
      <c r="L85" t="s">
        <v>101</v>
      </c>
      <c r="M85" s="7">
        <v>4.0400000000000001E-4</v>
      </c>
      <c r="N85">
        <v>0.01</v>
      </c>
    </row>
    <row r="86" spans="5:14" x14ac:dyDescent="0.3">
      <c r="E86" t="s">
        <v>104</v>
      </c>
      <c r="F86" t="s">
        <v>100</v>
      </c>
      <c r="G86">
        <v>45.53</v>
      </c>
      <c r="H86">
        <v>45.53</v>
      </c>
      <c r="I86">
        <v>45.53</v>
      </c>
      <c r="J86">
        <v>45.53</v>
      </c>
      <c r="K86">
        <v>100</v>
      </c>
      <c r="L86" t="s">
        <v>101</v>
      </c>
      <c r="M86" s="7">
        <v>4.08E-4</v>
      </c>
      <c r="N86" s="7">
        <v>4.5399999999999998E-3</v>
      </c>
    </row>
    <row r="87" spans="5:14" x14ac:dyDescent="0.3">
      <c r="E87" t="s">
        <v>105</v>
      </c>
      <c r="F87" t="s">
        <v>100</v>
      </c>
      <c r="G87">
        <v>46.21</v>
      </c>
      <c r="H87">
        <v>46.21</v>
      </c>
      <c r="I87">
        <v>46.21</v>
      </c>
      <c r="J87">
        <v>46.21</v>
      </c>
      <c r="K87">
        <v>100</v>
      </c>
      <c r="L87" t="s">
        <v>101</v>
      </c>
      <c r="M87" s="7">
        <v>3.9899999999999999E-4</v>
      </c>
      <c r="N87" s="7">
        <v>4.5599999999999998E-3</v>
      </c>
    </row>
    <row r="88" spans="5:14" x14ac:dyDescent="0.3">
      <c r="E88" t="s">
        <v>106</v>
      </c>
      <c r="F88" t="s">
        <v>100</v>
      </c>
      <c r="G88">
        <v>46.7</v>
      </c>
      <c r="H88">
        <v>46.7</v>
      </c>
      <c r="I88">
        <v>46.7</v>
      </c>
      <c r="J88">
        <v>46.7</v>
      </c>
      <c r="K88">
        <v>100</v>
      </c>
      <c r="L88" t="s">
        <v>101</v>
      </c>
      <c r="M88" s="7">
        <v>4.0400000000000001E-4</v>
      </c>
      <c r="N88" s="7">
        <v>4.6800000000000001E-3</v>
      </c>
    </row>
    <row r="89" spans="5:14" x14ac:dyDescent="0.3">
      <c r="E89" t="s">
        <v>107</v>
      </c>
      <c r="F89" t="s">
        <v>100</v>
      </c>
      <c r="G89">
        <v>31.01</v>
      </c>
      <c r="H89">
        <v>31.01</v>
      </c>
      <c r="I89">
        <v>31.01</v>
      </c>
      <c r="J89">
        <v>31.01</v>
      </c>
      <c r="K89">
        <v>100</v>
      </c>
      <c r="L89" t="s">
        <v>101</v>
      </c>
      <c r="M89" s="7">
        <v>4.0299999999999997E-5</v>
      </c>
      <c r="N89" s="7">
        <v>3.32E-3</v>
      </c>
    </row>
    <row r="90" spans="5:14" x14ac:dyDescent="0.3">
      <c r="E90" t="s">
        <v>108</v>
      </c>
      <c r="F90" t="s">
        <v>100</v>
      </c>
      <c r="G90">
        <v>42.13</v>
      </c>
      <c r="H90">
        <v>42.13</v>
      </c>
      <c r="I90">
        <v>42.13</v>
      </c>
      <c r="J90">
        <v>42.13</v>
      </c>
      <c r="K90">
        <v>100</v>
      </c>
      <c r="L90" t="s">
        <v>101</v>
      </c>
      <c r="M90" s="7">
        <v>3.8099999999999999E-4</v>
      </c>
      <c r="N90" s="7">
        <v>4.2500000000000003E-3</v>
      </c>
    </row>
    <row r="91" spans="5:14" x14ac:dyDescent="0.3">
      <c r="E91" t="s">
        <v>109</v>
      </c>
      <c r="F91" t="s">
        <v>100</v>
      </c>
      <c r="G91">
        <v>45.9</v>
      </c>
      <c r="H91">
        <v>45.9</v>
      </c>
      <c r="I91">
        <v>45.9</v>
      </c>
      <c r="J91">
        <v>45.9</v>
      </c>
      <c r="K91">
        <v>100</v>
      </c>
      <c r="L91" t="s">
        <v>101</v>
      </c>
      <c r="M91" s="7">
        <v>3.97E-4</v>
      </c>
      <c r="N91">
        <v>0.01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E067-F7EF-4F3A-9BC2-A80D638C92DC}">
  <dimension ref="A1:NS11"/>
  <sheetViews>
    <sheetView workbookViewId="0">
      <selection activeCell="N49" sqref="N49"/>
    </sheetView>
  </sheetViews>
  <sheetFormatPr defaultRowHeight="14.4" x14ac:dyDescent="0.3"/>
  <cols>
    <col min="1" max="1" width="27.109375" bestFit="1" customWidth="1"/>
  </cols>
  <sheetData>
    <row r="1" spans="1:383" x14ac:dyDescent="0.3">
      <c r="A1" t="s">
        <v>520</v>
      </c>
    </row>
    <row r="2" spans="1:383" x14ac:dyDescent="0.3">
      <c r="A2" t="s">
        <v>519</v>
      </c>
      <c r="B2">
        <v>378</v>
      </c>
    </row>
    <row r="3" spans="1:383" x14ac:dyDescent="0.3">
      <c r="A3" t="s">
        <v>518</v>
      </c>
      <c r="B3" t="s">
        <v>517</v>
      </c>
      <c r="C3" t="s">
        <v>90</v>
      </c>
      <c r="D3" t="s">
        <v>516</v>
      </c>
      <c r="E3" t="s">
        <v>515</v>
      </c>
      <c r="F3" t="s">
        <v>514</v>
      </c>
      <c r="G3" t="s">
        <v>513</v>
      </c>
      <c r="H3" t="s">
        <v>512</v>
      </c>
      <c r="I3" t="s">
        <v>511</v>
      </c>
      <c r="J3" t="s">
        <v>510</v>
      </c>
      <c r="K3" t="s">
        <v>509</v>
      </c>
      <c r="L3" t="s">
        <v>508</v>
      </c>
      <c r="M3" t="s">
        <v>507</v>
      </c>
      <c r="N3" t="s">
        <v>506</v>
      </c>
      <c r="O3" t="s">
        <v>505</v>
      </c>
      <c r="P3" t="s">
        <v>504</v>
      </c>
      <c r="Q3" t="s">
        <v>503</v>
      </c>
      <c r="R3" t="s">
        <v>502</v>
      </c>
      <c r="S3" t="s">
        <v>501</v>
      </c>
      <c r="T3" t="s">
        <v>500</v>
      </c>
      <c r="U3" t="s">
        <v>499</v>
      </c>
      <c r="V3" t="s">
        <v>498</v>
      </c>
      <c r="W3" t="s">
        <v>497</v>
      </c>
      <c r="X3" t="s">
        <v>496</v>
      </c>
      <c r="Y3" t="s">
        <v>495</v>
      </c>
      <c r="Z3" t="s">
        <v>494</v>
      </c>
      <c r="AA3" t="s">
        <v>493</v>
      </c>
      <c r="AB3" t="s">
        <v>492</v>
      </c>
      <c r="AC3" t="s">
        <v>491</v>
      </c>
      <c r="AD3" t="s">
        <v>490</v>
      </c>
      <c r="AE3" t="s">
        <v>489</v>
      </c>
      <c r="AF3" t="s">
        <v>488</v>
      </c>
      <c r="AG3" t="s">
        <v>487</v>
      </c>
      <c r="AH3" t="s">
        <v>486</v>
      </c>
      <c r="AI3" t="s">
        <v>485</v>
      </c>
      <c r="AJ3" t="s">
        <v>484</v>
      </c>
      <c r="AK3" t="s">
        <v>483</v>
      </c>
      <c r="AL3" t="s">
        <v>482</v>
      </c>
      <c r="AM3" t="s">
        <v>481</v>
      </c>
      <c r="AN3" t="s">
        <v>480</v>
      </c>
      <c r="AO3" t="s">
        <v>479</v>
      </c>
      <c r="AP3" t="s">
        <v>478</v>
      </c>
      <c r="AQ3" t="s">
        <v>477</v>
      </c>
      <c r="AR3" t="s">
        <v>476</v>
      </c>
      <c r="AS3" t="s">
        <v>475</v>
      </c>
      <c r="AT3" t="s">
        <v>474</v>
      </c>
      <c r="AU3" t="s">
        <v>473</v>
      </c>
      <c r="AV3" t="s">
        <v>472</v>
      </c>
      <c r="AW3" t="s">
        <v>471</v>
      </c>
      <c r="AX3" t="s">
        <v>470</v>
      </c>
      <c r="AY3" t="s">
        <v>469</v>
      </c>
      <c r="AZ3" t="s">
        <v>468</v>
      </c>
      <c r="BA3" t="s">
        <v>467</v>
      </c>
      <c r="BB3" t="s">
        <v>466</v>
      </c>
      <c r="BC3" t="s">
        <v>465</v>
      </c>
      <c r="BD3" t="s">
        <v>464</v>
      </c>
      <c r="BE3" t="s">
        <v>463</v>
      </c>
      <c r="BF3" t="s">
        <v>462</v>
      </c>
      <c r="BG3" t="s">
        <v>461</v>
      </c>
      <c r="BH3" t="s">
        <v>460</v>
      </c>
      <c r="BI3" t="s">
        <v>459</v>
      </c>
      <c r="BJ3" t="s">
        <v>458</v>
      </c>
      <c r="BK3" t="s">
        <v>457</v>
      </c>
      <c r="BL3" t="s">
        <v>456</v>
      </c>
      <c r="BM3" t="s">
        <v>455</v>
      </c>
      <c r="BN3" t="s">
        <v>454</v>
      </c>
      <c r="BO3" t="s">
        <v>453</v>
      </c>
      <c r="BP3" t="s">
        <v>452</v>
      </c>
      <c r="BQ3" t="s">
        <v>451</v>
      </c>
      <c r="BR3" t="s">
        <v>450</v>
      </c>
      <c r="BS3" t="s">
        <v>449</v>
      </c>
      <c r="BT3" t="s">
        <v>448</v>
      </c>
      <c r="BU3" t="s">
        <v>447</v>
      </c>
      <c r="BV3" t="s">
        <v>446</v>
      </c>
      <c r="BW3" t="s">
        <v>445</v>
      </c>
      <c r="BX3" t="s">
        <v>444</v>
      </c>
      <c r="BY3" t="s">
        <v>443</v>
      </c>
      <c r="BZ3" t="s">
        <v>442</v>
      </c>
      <c r="CA3" t="s">
        <v>441</v>
      </c>
      <c r="CB3" t="s">
        <v>440</v>
      </c>
      <c r="CC3" t="s">
        <v>439</v>
      </c>
      <c r="CD3" t="s">
        <v>438</v>
      </c>
      <c r="CE3" t="s">
        <v>437</v>
      </c>
      <c r="CF3" t="s">
        <v>436</v>
      </c>
      <c r="CG3" t="s">
        <v>435</v>
      </c>
      <c r="CH3" t="s">
        <v>434</v>
      </c>
      <c r="CI3" t="s">
        <v>433</v>
      </c>
      <c r="CJ3" t="s">
        <v>432</v>
      </c>
      <c r="CK3" t="s">
        <v>431</v>
      </c>
      <c r="CL3" t="s">
        <v>430</v>
      </c>
      <c r="CM3" t="s">
        <v>429</v>
      </c>
      <c r="CN3" t="s">
        <v>428</v>
      </c>
      <c r="CO3" t="s">
        <v>427</v>
      </c>
      <c r="CP3" t="s">
        <v>426</v>
      </c>
      <c r="CQ3" t="s">
        <v>425</v>
      </c>
      <c r="CR3" t="s">
        <v>424</v>
      </c>
      <c r="CS3" t="s">
        <v>423</v>
      </c>
      <c r="CT3" t="s">
        <v>422</v>
      </c>
      <c r="CU3" t="s">
        <v>421</v>
      </c>
      <c r="CV3" t="s">
        <v>420</v>
      </c>
      <c r="CW3" t="s">
        <v>419</v>
      </c>
      <c r="CX3" t="s">
        <v>418</v>
      </c>
      <c r="CY3" t="s">
        <v>417</v>
      </c>
      <c r="CZ3" t="s">
        <v>416</v>
      </c>
      <c r="DA3" t="s">
        <v>415</v>
      </c>
      <c r="DB3" t="s">
        <v>414</v>
      </c>
      <c r="DC3" t="s">
        <v>413</v>
      </c>
      <c r="DD3" t="s">
        <v>412</v>
      </c>
      <c r="DE3" t="s">
        <v>411</v>
      </c>
      <c r="DF3" t="s">
        <v>410</v>
      </c>
      <c r="DG3" t="s">
        <v>409</v>
      </c>
      <c r="DH3" t="s">
        <v>408</v>
      </c>
      <c r="DI3" t="s">
        <v>407</v>
      </c>
      <c r="DJ3" t="s">
        <v>406</v>
      </c>
      <c r="DK3" t="s">
        <v>405</v>
      </c>
      <c r="DL3" t="s">
        <v>404</v>
      </c>
      <c r="DM3" t="s">
        <v>403</v>
      </c>
      <c r="DN3" t="s">
        <v>402</v>
      </c>
      <c r="DO3" t="s">
        <v>401</v>
      </c>
      <c r="DP3" t="s">
        <v>400</v>
      </c>
      <c r="DQ3" t="s">
        <v>399</v>
      </c>
      <c r="DR3" t="s">
        <v>398</v>
      </c>
      <c r="DS3" t="s">
        <v>397</v>
      </c>
      <c r="DT3" t="s">
        <v>396</v>
      </c>
      <c r="DU3" t="s">
        <v>395</v>
      </c>
      <c r="DV3" t="s">
        <v>394</v>
      </c>
      <c r="DW3" t="s">
        <v>393</v>
      </c>
      <c r="DX3" t="s">
        <v>392</v>
      </c>
      <c r="DY3" t="s">
        <v>391</v>
      </c>
      <c r="DZ3" t="s">
        <v>390</v>
      </c>
      <c r="EA3" t="s">
        <v>389</v>
      </c>
      <c r="EB3" t="s">
        <v>388</v>
      </c>
      <c r="EC3" t="s">
        <v>387</v>
      </c>
      <c r="ED3" t="s">
        <v>386</v>
      </c>
      <c r="EE3" t="s">
        <v>385</v>
      </c>
      <c r="EF3" t="s">
        <v>384</v>
      </c>
      <c r="EG3" t="s">
        <v>383</v>
      </c>
      <c r="EH3" t="s">
        <v>382</v>
      </c>
      <c r="EI3" t="s">
        <v>381</v>
      </c>
      <c r="EJ3" t="s">
        <v>380</v>
      </c>
      <c r="EK3" t="s">
        <v>379</v>
      </c>
      <c r="EL3" t="s">
        <v>378</v>
      </c>
      <c r="EM3" t="s">
        <v>377</v>
      </c>
      <c r="EN3" t="s">
        <v>376</v>
      </c>
      <c r="EO3" t="s">
        <v>375</v>
      </c>
      <c r="EP3" t="s">
        <v>374</v>
      </c>
      <c r="EQ3" t="s">
        <v>373</v>
      </c>
      <c r="ER3" t="s">
        <v>372</v>
      </c>
      <c r="ES3" t="s">
        <v>371</v>
      </c>
      <c r="ET3" t="s">
        <v>370</v>
      </c>
      <c r="EU3" t="s">
        <v>369</v>
      </c>
      <c r="EV3" t="s">
        <v>368</v>
      </c>
      <c r="EW3" t="s">
        <v>367</v>
      </c>
      <c r="EX3" t="s">
        <v>366</v>
      </c>
      <c r="EY3" t="s">
        <v>365</v>
      </c>
      <c r="EZ3" t="s">
        <v>364</v>
      </c>
      <c r="FA3" t="s">
        <v>363</v>
      </c>
      <c r="FB3" t="s">
        <v>362</v>
      </c>
      <c r="FC3" t="s">
        <v>361</v>
      </c>
      <c r="FD3" t="s">
        <v>360</v>
      </c>
      <c r="FE3" t="s">
        <v>359</v>
      </c>
      <c r="FF3" t="s">
        <v>358</v>
      </c>
      <c r="FG3" t="s">
        <v>357</v>
      </c>
      <c r="FH3" t="s">
        <v>356</v>
      </c>
      <c r="FI3" t="s">
        <v>355</v>
      </c>
      <c r="FJ3" t="s">
        <v>354</v>
      </c>
      <c r="FK3" t="s">
        <v>353</v>
      </c>
      <c r="FL3" t="s">
        <v>352</v>
      </c>
      <c r="FM3" t="s">
        <v>351</v>
      </c>
      <c r="FN3" t="s">
        <v>350</v>
      </c>
      <c r="FO3" t="s">
        <v>349</v>
      </c>
      <c r="FP3" t="s">
        <v>348</v>
      </c>
      <c r="FQ3" t="s">
        <v>347</v>
      </c>
      <c r="FR3" t="s">
        <v>346</v>
      </c>
      <c r="FS3" t="s">
        <v>345</v>
      </c>
      <c r="FT3" t="s">
        <v>344</v>
      </c>
      <c r="FU3" t="s">
        <v>343</v>
      </c>
      <c r="FV3" t="s">
        <v>342</v>
      </c>
      <c r="FW3" t="s">
        <v>341</v>
      </c>
      <c r="FX3" t="s">
        <v>340</v>
      </c>
      <c r="FY3" t="s">
        <v>339</v>
      </c>
      <c r="FZ3" t="s">
        <v>338</v>
      </c>
      <c r="GA3" t="s">
        <v>337</v>
      </c>
      <c r="GB3" t="s">
        <v>336</v>
      </c>
      <c r="GC3" t="s">
        <v>335</v>
      </c>
      <c r="GD3" t="s">
        <v>334</v>
      </c>
      <c r="GE3" t="s">
        <v>333</v>
      </c>
      <c r="GF3" t="s">
        <v>332</v>
      </c>
      <c r="GG3" t="s">
        <v>331</v>
      </c>
      <c r="GH3" t="s">
        <v>330</v>
      </c>
      <c r="GI3" t="s">
        <v>329</v>
      </c>
      <c r="GJ3" t="s">
        <v>328</v>
      </c>
      <c r="GK3" t="s">
        <v>327</v>
      </c>
      <c r="GL3" t="s">
        <v>326</v>
      </c>
      <c r="GM3" t="s">
        <v>325</v>
      </c>
      <c r="GN3" t="s">
        <v>324</v>
      </c>
      <c r="GO3" t="s">
        <v>323</v>
      </c>
      <c r="GP3" t="s">
        <v>322</v>
      </c>
      <c r="GQ3" t="s">
        <v>321</v>
      </c>
      <c r="GR3" t="s">
        <v>320</v>
      </c>
      <c r="GS3" t="s">
        <v>319</v>
      </c>
      <c r="GT3" t="s">
        <v>318</v>
      </c>
      <c r="GU3" t="s">
        <v>317</v>
      </c>
      <c r="GV3" t="s">
        <v>316</v>
      </c>
      <c r="GW3" t="s">
        <v>315</v>
      </c>
      <c r="GX3" t="s">
        <v>314</v>
      </c>
      <c r="GY3" t="s">
        <v>313</v>
      </c>
      <c r="GZ3" t="s">
        <v>312</v>
      </c>
      <c r="HA3" t="s">
        <v>311</v>
      </c>
      <c r="HB3" t="s">
        <v>310</v>
      </c>
      <c r="HC3" t="s">
        <v>309</v>
      </c>
      <c r="HD3" t="s">
        <v>308</v>
      </c>
      <c r="HE3" t="s">
        <v>307</v>
      </c>
      <c r="HF3" t="s">
        <v>306</v>
      </c>
      <c r="HG3" t="s">
        <v>305</v>
      </c>
      <c r="HH3" t="s">
        <v>304</v>
      </c>
      <c r="HI3" t="s">
        <v>303</v>
      </c>
      <c r="HJ3" t="s">
        <v>302</v>
      </c>
      <c r="HK3" t="s">
        <v>301</v>
      </c>
      <c r="HL3" t="s">
        <v>300</v>
      </c>
      <c r="HM3" t="s">
        <v>299</v>
      </c>
      <c r="HN3" t="s">
        <v>298</v>
      </c>
      <c r="HO3" t="s">
        <v>297</v>
      </c>
      <c r="HP3" t="s">
        <v>296</v>
      </c>
      <c r="HQ3" t="s">
        <v>295</v>
      </c>
      <c r="HR3" t="s">
        <v>294</v>
      </c>
      <c r="HS3" t="s">
        <v>293</v>
      </c>
      <c r="HT3" t="s">
        <v>292</v>
      </c>
      <c r="HU3" t="s">
        <v>291</v>
      </c>
      <c r="HV3" t="s">
        <v>290</v>
      </c>
      <c r="HW3" t="s">
        <v>289</v>
      </c>
      <c r="HX3" t="s">
        <v>288</v>
      </c>
      <c r="HY3" t="s">
        <v>287</v>
      </c>
      <c r="HZ3" t="s">
        <v>286</v>
      </c>
      <c r="IA3" t="s">
        <v>285</v>
      </c>
      <c r="IB3" t="s">
        <v>284</v>
      </c>
      <c r="IC3" t="s">
        <v>283</v>
      </c>
      <c r="ID3" t="s">
        <v>282</v>
      </c>
      <c r="IE3" t="s">
        <v>281</v>
      </c>
      <c r="IF3" t="s">
        <v>280</v>
      </c>
      <c r="IG3" t="s">
        <v>279</v>
      </c>
      <c r="IH3" t="s">
        <v>278</v>
      </c>
      <c r="II3" t="s">
        <v>277</v>
      </c>
      <c r="IJ3" t="s">
        <v>276</v>
      </c>
      <c r="IK3" t="s">
        <v>275</v>
      </c>
      <c r="IL3" t="s">
        <v>274</v>
      </c>
      <c r="IM3" t="s">
        <v>273</v>
      </c>
      <c r="IN3" t="s">
        <v>272</v>
      </c>
      <c r="IO3" t="s">
        <v>271</v>
      </c>
      <c r="IP3" t="s">
        <v>270</v>
      </c>
      <c r="IQ3" t="s">
        <v>269</v>
      </c>
      <c r="IR3" t="s">
        <v>268</v>
      </c>
      <c r="IS3" t="s">
        <v>267</v>
      </c>
      <c r="IT3" t="s">
        <v>266</v>
      </c>
      <c r="IU3" t="s">
        <v>265</v>
      </c>
      <c r="IV3" t="s">
        <v>264</v>
      </c>
      <c r="IW3" t="s">
        <v>263</v>
      </c>
      <c r="IX3" t="s">
        <v>262</v>
      </c>
      <c r="IY3" t="s">
        <v>261</v>
      </c>
      <c r="IZ3" t="s">
        <v>260</v>
      </c>
      <c r="JA3" t="s">
        <v>259</v>
      </c>
      <c r="JB3" t="s">
        <v>258</v>
      </c>
      <c r="JC3" t="s">
        <v>257</v>
      </c>
      <c r="JD3" t="s">
        <v>256</v>
      </c>
      <c r="JE3" t="s">
        <v>255</v>
      </c>
      <c r="JF3" t="s">
        <v>254</v>
      </c>
      <c r="JG3" t="s">
        <v>253</v>
      </c>
      <c r="JH3" t="s">
        <v>252</v>
      </c>
      <c r="JI3" t="s">
        <v>251</v>
      </c>
      <c r="JJ3" t="s">
        <v>250</v>
      </c>
      <c r="JK3" t="s">
        <v>249</v>
      </c>
      <c r="JL3" t="s">
        <v>248</v>
      </c>
      <c r="JM3" t="s">
        <v>247</v>
      </c>
      <c r="JN3" t="s">
        <v>246</v>
      </c>
      <c r="JO3" t="s">
        <v>245</v>
      </c>
      <c r="JP3" t="s">
        <v>244</v>
      </c>
      <c r="JQ3" t="s">
        <v>243</v>
      </c>
      <c r="JR3" t="s">
        <v>242</v>
      </c>
      <c r="JS3" t="s">
        <v>241</v>
      </c>
      <c r="JT3" t="s">
        <v>240</v>
      </c>
      <c r="JU3" t="s">
        <v>239</v>
      </c>
      <c r="JV3" t="s">
        <v>238</v>
      </c>
      <c r="JW3" t="s">
        <v>237</v>
      </c>
      <c r="JX3" t="s">
        <v>236</v>
      </c>
      <c r="JY3" t="s">
        <v>235</v>
      </c>
      <c r="JZ3" t="s">
        <v>234</v>
      </c>
      <c r="KA3" t="s">
        <v>233</v>
      </c>
      <c r="KB3" t="s">
        <v>232</v>
      </c>
      <c r="KC3" t="s">
        <v>231</v>
      </c>
      <c r="KD3" t="s">
        <v>230</v>
      </c>
      <c r="KE3" t="s">
        <v>229</v>
      </c>
      <c r="KF3" t="s">
        <v>228</v>
      </c>
      <c r="KG3" t="s">
        <v>227</v>
      </c>
      <c r="KH3" t="s">
        <v>226</v>
      </c>
      <c r="KI3" t="s">
        <v>225</v>
      </c>
      <c r="KJ3" t="s">
        <v>224</v>
      </c>
      <c r="KK3" t="s">
        <v>223</v>
      </c>
      <c r="KL3" t="s">
        <v>222</v>
      </c>
      <c r="KM3" t="s">
        <v>221</v>
      </c>
      <c r="KN3" t="s">
        <v>220</v>
      </c>
      <c r="KO3" t="s">
        <v>219</v>
      </c>
      <c r="KP3" t="s">
        <v>218</v>
      </c>
      <c r="KQ3" t="s">
        <v>217</v>
      </c>
      <c r="KR3" t="s">
        <v>216</v>
      </c>
      <c r="KS3" t="s">
        <v>215</v>
      </c>
      <c r="KT3" t="s">
        <v>214</v>
      </c>
      <c r="KU3" t="s">
        <v>213</v>
      </c>
      <c r="KV3" t="s">
        <v>212</v>
      </c>
      <c r="KW3" t="s">
        <v>211</v>
      </c>
      <c r="KX3" t="s">
        <v>210</v>
      </c>
      <c r="KY3" t="s">
        <v>209</v>
      </c>
      <c r="KZ3" t="s">
        <v>208</v>
      </c>
      <c r="LA3" t="s">
        <v>207</v>
      </c>
      <c r="LB3" t="s">
        <v>206</v>
      </c>
      <c r="LC3" t="s">
        <v>205</v>
      </c>
      <c r="LD3" t="s">
        <v>204</v>
      </c>
      <c r="LE3" t="s">
        <v>203</v>
      </c>
      <c r="LF3" t="s">
        <v>202</v>
      </c>
      <c r="LG3" t="s">
        <v>201</v>
      </c>
      <c r="LH3" t="s">
        <v>200</v>
      </c>
      <c r="LI3" t="s">
        <v>199</v>
      </c>
      <c r="LJ3" t="s">
        <v>198</v>
      </c>
      <c r="LK3" t="s">
        <v>197</v>
      </c>
      <c r="LL3" t="s">
        <v>196</v>
      </c>
      <c r="LM3" t="s">
        <v>195</v>
      </c>
      <c r="LN3" t="s">
        <v>194</v>
      </c>
      <c r="LO3" t="s">
        <v>193</v>
      </c>
      <c r="LP3" t="s">
        <v>192</v>
      </c>
      <c r="LQ3" t="s">
        <v>191</v>
      </c>
      <c r="LR3" t="s">
        <v>190</v>
      </c>
      <c r="LS3" t="s">
        <v>189</v>
      </c>
      <c r="LT3" t="s">
        <v>188</v>
      </c>
      <c r="LU3" t="s">
        <v>187</v>
      </c>
      <c r="LV3" t="s">
        <v>186</v>
      </c>
      <c r="LW3" t="s">
        <v>185</v>
      </c>
      <c r="LX3" t="s">
        <v>184</v>
      </c>
      <c r="LY3" t="s">
        <v>183</v>
      </c>
      <c r="LZ3" t="s">
        <v>182</v>
      </c>
      <c r="MA3" t="s">
        <v>181</v>
      </c>
      <c r="MB3" t="s">
        <v>180</v>
      </c>
      <c r="MC3" t="s">
        <v>179</v>
      </c>
      <c r="MD3" t="s">
        <v>178</v>
      </c>
      <c r="ME3" t="s">
        <v>177</v>
      </c>
      <c r="MF3" t="s">
        <v>176</v>
      </c>
      <c r="MG3" t="s">
        <v>175</v>
      </c>
      <c r="MH3" t="s">
        <v>174</v>
      </c>
      <c r="MI3" t="s">
        <v>173</v>
      </c>
      <c r="MJ3" t="s">
        <v>172</v>
      </c>
      <c r="MK3" t="s">
        <v>171</v>
      </c>
      <c r="ML3" t="s">
        <v>170</v>
      </c>
      <c r="MM3" t="s">
        <v>169</v>
      </c>
      <c r="MN3" t="s">
        <v>168</v>
      </c>
      <c r="MO3" t="s">
        <v>167</v>
      </c>
      <c r="MP3" t="s">
        <v>166</v>
      </c>
      <c r="MQ3" t="s">
        <v>165</v>
      </c>
      <c r="MR3" t="s">
        <v>164</v>
      </c>
      <c r="MS3" t="s">
        <v>163</v>
      </c>
      <c r="MT3" t="s">
        <v>162</v>
      </c>
      <c r="MU3" t="s">
        <v>161</v>
      </c>
      <c r="MV3" t="s">
        <v>160</v>
      </c>
      <c r="MW3" t="s">
        <v>159</v>
      </c>
      <c r="MX3" t="s">
        <v>158</v>
      </c>
      <c r="MY3" t="s">
        <v>157</v>
      </c>
      <c r="MZ3" t="s">
        <v>156</v>
      </c>
      <c r="NA3" t="s">
        <v>155</v>
      </c>
      <c r="NB3" t="s">
        <v>154</v>
      </c>
      <c r="NC3" t="s">
        <v>153</v>
      </c>
      <c r="ND3" t="s">
        <v>152</v>
      </c>
      <c r="NE3" t="s">
        <v>151</v>
      </c>
      <c r="NF3" t="s">
        <v>150</v>
      </c>
      <c r="NG3" t="s">
        <v>149</v>
      </c>
      <c r="NH3" t="s">
        <v>148</v>
      </c>
      <c r="NI3" t="s">
        <v>147</v>
      </c>
      <c r="NJ3" t="s">
        <v>146</v>
      </c>
      <c r="NK3" t="s">
        <v>145</v>
      </c>
      <c r="NL3" t="s">
        <v>144</v>
      </c>
      <c r="NM3" t="s">
        <v>143</v>
      </c>
      <c r="NN3" t="s">
        <v>142</v>
      </c>
      <c r="NO3" t="s">
        <v>141</v>
      </c>
      <c r="NP3" t="s">
        <v>140</v>
      </c>
      <c r="NQ3" t="s">
        <v>139</v>
      </c>
      <c r="NR3" t="s">
        <v>138</v>
      </c>
      <c r="NS3" t="s">
        <v>137</v>
      </c>
    </row>
    <row r="4" spans="1:383" x14ac:dyDescent="0.3">
      <c r="F4" t="s">
        <v>136</v>
      </c>
      <c r="G4" t="s">
        <v>136</v>
      </c>
      <c r="H4" t="s">
        <v>136</v>
      </c>
      <c r="I4" t="s">
        <v>136</v>
      </c>
      <c r="J4" t="s">
        <v>136</v>
      </c>
      <c r="K4" t="s">
        <v>136</v>
      </c>
      <c r="L4" t="s">
        <v>136</v>
      </c>
      <c r="M4" t="s">
        <v>136</v>
      </c>
      <c r="N4" t="s">
        <v>136</v>
      </c>
      <c r="O4" t="s">
        <v>136</v>
      </c>
      <c r="P4" t="s">
        <v>136</v>
      </c>
      <c r="Q4" t="s">
        <v>136</v>
      </c>
      <c r="R4" t="s">
        <v>136</v>
      </c>
      <c r="S4" t="s">
        <v>135</v>
      </c>
      <c r="T4" t="s">
        <v>135</v>
      </c>
      <c r="U4" t="s">
        <v>135</v>
      </c>
      <c r="V4" t="s">
        <v>135</v>
      </c>
      <c r="W4" t="s">
        <v>135</v>
      </c>
      <c r="X4" t="s">
        <v>136</v>
      </c>
      <c r="Y4" t="s">
        <v>136</v>
      </c>
      <c r="Z4" t="s">
        <v>136</v>
      </c>
      <c r="AA4" t="s">
        <v>136</v>
      </c>
      <c r="AB4" t="s">
        <v>136</v>
      </c>
      <c r="AC4" t="s">
        <v>136</v>
      </c>
      <c r="AD4" t="s">
        <v>136</v>
      </c>
      <c r="AE4" t="s">
        <v>136</v>
      </c>
      <c r="AF4" t="s">
        <v>136</v>
      </c>
      <c r="AG4" t="s">
        <v>136</v>
      </c>
      <c r="AH4" t="s">
        <v>136</v>
      </c>
      <c r="AI4" t="s">
        <v>136</v>
      </c>
      <c r="AJ4" t="s">
        <v>136</v>
      </c>
      <c r="AK4" t="s">
        <v>135</v>
      </c>
      <c r="AL4" t="s">
        <v>135</v>
      </c>
      <c r="AM4" t="s">
        <v>135</v>
      </c>
      <c r="AN4" t="s">
        <v>135</v>
      </c>
      <c r="AO4" t="s">
        <v>135</v>
      </c>
      <c r="AP4" t="s">
        <v>136</v>
      </c>
      <c r="AQ4" t="s">
        <v>136</v>
      </c>
      <c r="AR4" t="s">
        <v>136</v>
      </c>
      <c r="AS4" t="s">
        <v>136</v>
      </c>
      <c r="AT4" t="s">
        <v>136</v>
      </c>
      <c r="AU4" t="s">
        <v>136</v>
      </c>
      <c r="AV4" t="s">
        <v>136</v>
      </c>
      <c r="AW4" t="s">
        <v>136</v>
      </c>
      <c r="AX4" t="s">
        <v>136</v>
      </c>
      <c r="AY4" t="s">
        <v>136</v>
      </c>
      <c r="AZ4" t="s">
        <v>136</v>
      </c>
      <c r="BA4" t="s">
        <v>136</v>
      </c>
      <c r="BB4" t="s">
        <v>136</v>
      </c>
      <c r="BC4" t="s">
        <v>135</v>
      </c>
      <c r="BD4" t="s">
        <v>135</v>
      </c>
      <c r="BE4" t="s">
        <v>135</v>
      </c>
      <c r="BF4" t="s">
        <v>135</v>
      </c>
      <c r="BG4" t="s">
        <v>135</v>
      </c>
      <c r="BH4" t="s">
        <v>136</v>
      </c>
      <c r="BI4" t="s">
        <v>136</v>
      </c>
      <c r="BJ4" t="s">
        <v>136</v>
      </c>
      <c r="BK4" t="s">
        <v>136</v>
      </c>
      <c r="BL4" t="s">
        <v>136</v>
      </c>
      <c r="BM4" t="s">
        <v>136</v>
      </c>
      <c r="BN4" t="s">
        <v>136</v>
      </c>
      <c r="BO4" t="s">
        <v>136</v>
      </c>
      <c r="BP4" t="s">
        <v>136</v>
      </c>
      <c r="BQ4" t="s">
        <v>136</v>
      </c>
      <c r="BR4" t="s">
        <v>136</v>
      </c>
      <c r="BS4" t="s">
        <v>136</v>
      </c>
      <c r="BT4" t="s">
        <v>136</v>
      </c>
      <c r="BU4" t="s">
        <v>135</v>
      </c>
      <c r="BV4" t="s">
        <v>135</v>
      </c>
      <c r="BW4" t="s">
        <v>135</v>
      </c>
      <c r="BX4" t="s">
        <v>135</v>
      </c>
      <c r="BY4" t="s">
        <v>135</v>
      </c>
      <c r="BZ4" t="s">
        <v>136</v>
      </c>
      <c r="CA4" t="s">
        <v>136</v>
      </c>
      <c r="CB4" t="s">
        <v>136</v>
      </c>
      <c r="CC4" t="s">
        <v>136</v>
      </c>
      <c r="CD4" t="s">
        <v>136</v>
      </c>
      <c r="CE4" t="s">
        <v>136</v>
      </c>
      <c r="CF4" t="s">
        <v>136</v>
      </c>
      <c r="CG4" t="s">
        <v>136</v>
      </c>
      <c r="CH4" t="s">
        <v>136</v>
      </c>
      <c r="CI4" t="s">
        <v>136</v>
      </c>
      <c r="CJ4" t="s">
        <v>136</v>
      </c>
      <c r="CK4" t="s">
        <v>136</v>
      </c>
      <c r="CL4" t="s">
        <v>136</v>
      </c>
      <c r="CM4" t="s">
        <v>135</v>
      </c>
      <c r="CN4" t="s">
        <v>135</v>
      </c>
      <c r="CO4" t="s">
        <v>135</v>
      </c>
      <c r="CP4" t="s">
        <v>135</v>
      </c>
      <c r="CQ4" t="s">
        <v>135</v>
      </c>
      <c r="CR4" t="s">
        <v>136</v>
      </c>
      <c r="CS4" t="s">
        <v>136</v>
      </c>
      <c r="CT4" t="s">
        <v>136</v>
      </c>
      <c r="CU4" t="s">
        <v>136</v>
      </c>
      <c r="CV4" t="s">
        <v>136</v>
      </c>
      <c r="CW4" t="s">
        <v>136</v>
      </c>
      <c r="CX4" t="s">
        <v>136</v>
      </c>
      <c r="CY4" t="s">
        <v>136</v>
      </c>
      <c r="CZ4" t="s">
        <v>136</v>
      </c>
      <c r="DA4" t="s">
        <v>136</v>
      </c>
      <c r="DB4" t="s">
        <v>136</v>
      </c>
      <c r="DC4" t="s">
        <v>136</v>
      </c>
      <c r="DD4" t="s">
        <v>136</v>
      </c>
      <c r="DE4" t="s">
        <v>135</v>
      </c>
      <c r="DF4" t="s">
        <v>135</v>
      </c>
      <c r="DG4" t="s">
        <v>135</v>
      </c>
      <c r="DH4" t="s">
        <v>135</v>
      </c>
      <c r="DI4" t="s">
        <v>135</v>
      </c>
      <c r="DJ4" t="s">
        <v>136</v>
      </c>
      <c r="DK4" t="s">
        <v>136</v>
      </c>
      <c r="DL4" t="s">
        <v>136</v>
      </c>
      <c r="DM4" t="s">
        <v>136</v>
      </c>
      <c r="DN4" t="s">
        <v>136</v>
      </c>
      <c r="DO4" t="s">
        <v>136</v>
      </c>
      <c r="DP4" t="s">
        <v>136</v>
      </c>
      <c r="DQ4" t="s">
        <v>136</v>
      </c>
      <c r="DR4" t="s">
        <v>136</v>
      </c>
      <c r="DS4" t="s">
        <v>136</v>
      </c>
      <c r="DT4" t="s">
        <v>136</v>
      </c>
      <c r="DU4" t="s">
        <v>136</v>
      </c>
      <c r="DV4" t="s">
        <v>136</v>
      </c>
      <c r="DW4" t="s">
        <v>135</v>
      </c>
      <c r="DX4" t="s">
        <v>135</v>
      </c>
      <c r="DY4" t="s">
        <v>135</v>
      </c>
      <c r="DZ4" t="s">
        <v>135</v>
      </c>
      <c r="EA4" t="s">
        <v>135</v>
      </c>
      <c r="EB4" t="s">
        <v>136</v>
      </c>
      <c r="EC4" t="s">
        <v>136</v>
      </c>
      <c r="ED4" t="s">
        <v>136</v>
      </c>
      <c r="EE4" t="s">
        <v>136</v>
      </c>
      <c r="EF4" t="s">
        <v>136</v>
      </c>
      <c r="EG4" t="s">
        <v>136</v>
      </c>
      <c r="EH4" t="s">
        <v>136</v>
      </c>
      <c r="EI4" t="s">
        <v>136</v>
      </c>
      <c r="EJ4" t="s">
        <v>136</v>
      </c>
      <c r="EK4" t="s">
        <v>136</v>
      </c>
      <c r="EL4" t="s">
        <v>136</v>
      </c>
      <c r="EM4" t="s">
        <v>136</v>
      </c>
      <c r="EN4" t="s">
        <v>136</v>
      </c>
      <c r="EO4" t="s">
        <v>135</v>
      </c>
      <c r="EP4" t="s">
        <v>135</v>
      </c>
      <c r="EQ4" t="s">
        <v>135</v>
      </c>
      <c r="ER4" t="s">
        <v>135</v>
      </c>
      <c r="ES4" t="s">
        <v>135</v>
      </c>
      <c r="ET4" t="s">
        <v>136</v>
      </c>
      <c r="EU4" t="s">
        <v>136</v>
      </c>
      <c r="EV4" t="s">
        <v>136</v>
      </c>
      <c r="EW4" t="s">
        <v>136</v>
      </c>
      <c r="EX4" t="s">
        <v>136</v>
      </c>
      <c r="EY4" t="s">
        <v>136</v>
      </c>
      <c r="EZ4" t="s">
        <v>136</v>
      </c>
      <c r="FA4" t="s">
        <v>136</v>
      </c>
      <c r="FB4" t="s">
        <v>136</v>
      </c>
      <c r="FC4" t="s">
        <v>136</v>
      </c>
      <c r="FD4" t="s">
        <v>136</v>
      </c>
      <c r="FE4" t="s">
        <v>136</v>
      </c>
      <c r="FF4" t="s">
        <v>136</v>
      </c>
      <c r="FG4" t="s">
        <v>135</v>
      </c>
      <c r="FH4" t="s">
        <v>135</v>
      </c>
      <c r="FI4" t="s">
        <v>135</v>
      </c>
      <c r="FJ4" t="s">
        <v>135</v>
      </c>
      <c r="FK4" t="s">
        <v>135</v>
      </c>
      <c r="FL4" t="s">
        <v>136</v>
      </c>
      <c r="FM4" t="s">
        <v>136</v>
      </c>
      <c r="FN4" t="s">
        <v>136</v>
      </c>
      <c r="FO4" t="s">
        <v>136</v>
      </c>
      <c r="FP4" t="s">
        <v>136</v>
      </c>
      <c r="FQ4" t="s">
        <v>136</v>
      </c>
      <c r="FR4" t="s">
        <v>136</v>
      </c>
      <c r="FS4" t="s">
        <v>136</v>
      </c>
      <c r="FT4" t="s">
        <v>136</v>
      </c>
      <c r="FU4" t="s">
        <v>136</v>
      </c>
      <c r="FV4" t="s">
        <v>136</v>
      </c>
      <c r="FW4" t="s">
        <v>136</v>
      </c>
      <c r="FX4" t="s">
        <v>136</v>
      </c>
      <c r="FY4" t="s">
        <v>135</v>
      </c>
      <c r="FZ4" t="s">
        <v>135</v>
      </c>
      <c r="GA4" t="s">
        <v>135</v>
      </c>
      <c r="GB4" t="s">
        <v>135</v>
      </c>
      <c r="GC4" t="s">
        <v>135</v>
      </c>
      <c r="GD4" t="s">
        <v>136</v>
      </c>
      <c r="GE4" t="s">
        <v>136</v>
      </c>
      <c r="GF4" t="s">
        <v>136</v>
      </c>
      <c r="GG4" t="s">
        <v>136</v>
      </c>
      <c r="GH4" t="s">
        <v>136</v>
      </c>
      <c r="GI4" t="s">
        <v>136</v>
      </c>
      <c r="GJ4" t="s">
        <v>136</v>
      </c>
      <c r="GK4" t="s">
        <v>136</v>
      </c>
      <c r="GL4" t="s">
        <v>136</v>
      </c>
      <c r="GM4" t="s">
        <v>136</v>
      </c>
      <c r="GN4" t="s">
        <v>136</v>
      </c>
      <c r="GO4" t="s">
        <v>136</v>
      </c>
      <c r="GP4" t="s">
        <v>136</v>
      </c>
      <c r="GQ4" t="s">
        <v>135</v>
      </c>
      <c r="GR4" t="s">
        <v>135</v>
      </c>
      <c r="GS4" t="s">
        <v>135</v>
      </c>
      <c r="GT4" t="s">
        <v>135</v>
      </c>
      <c r="GU4" t="s">
        <v>135</v>
      </c>
      <c r="GV4" t="s">
        <v>136</v>
      </c>
      <c r="GW4" t="s">
        <v>136</v>
      </c>
      <c r="GX4" t="s">
        <v>136</v>
      </c>
      <c r="GY4" t="s">
        <v>136</v>
      </c>
      <c r="GZ4" t="s">
        <v>136</v>
      </c>
      <c r="HA4" t="s">
        <v>136</v>
      </c>
      <c r="HB4" t="s">
        <v>136</v>
      </c>
      <c r="HC4" t="s">
        <v>136</v>
      </c>
      <c r="HD4" t="s">
        <v>136</v>
      </c>
      <c r="HE4" t="s">
        <v>136</v>
      </c>
      <c r="HF4" t="s">
        <v>136</v>
      </c>
      <c r="HG4" t="s">
        <v>136</v>
      </c>
      <c r="HH4" t="s">
        <v>136</v>
      </c>
      <c r="HI4" t="s">
        <v>135</v>
      </c>
      <c r="HJ4" t="s">
        <v>135</v>
      </c>
      <c r="HK4" t="s">
        <v>135</v>
      </c>
      <c r="HL4" t="s">
        <v>135</v>
      </c>
      <c r="HM4" t="s">
        <v>135</v>
      </c>
      <c r="HN4" t="s">
        <v>136</v>
      </c>
      <c r="HO4" t="s">
        <v>136</v>
      </c>
      <c r="HP4" t="s">
        <v>136</v>
      </c>
      <c r="HQ4" t="s">
        <v>136</v>
      </c>
      <c r="HR4" t="s">
        <v>136</v>
      </c>
      <c r="HS4" t="s">
        <v>136</v>
      </c>
      <c r="HT4" t="s">
        <v>136</v>
      </c>
      <c r="HU4" t="s">
        <v>136</v>
      </c>
      <c r="HV4" t="s">
        <v>136</v>
      </c>
      <c r="HW4" t="s">
        <v>136</v>
      </c>
      <c r="HX4" t="s">
        <v>136</v>
      </c>
      <c r="HY4" t="s">
        <v>136</v>
      </c>
      <c r="HZ4" t="s">
        <v>136</v>
      </c>
      <c r="IA4" t="s">
        <v>135</v>
      </c>
      <c r="IB4" t="s">
        <v>135</v>
      </c>
      <c r="IC4" t="s">
        <v>135</v>
      </c>
      <c r="ID4" t="s">
        <v>135</v>
      </c>
      <c r="IE4" t="s">
        <v>135</v>
      </c>
      <c r="IF4" t="s">
        <v>136</v>
      </c>
      <c r="IG4" t="s">
        <v>136</v>
      </c>
      <c r="IH4" t="s">
        <v>136</v>
      </c>
      <c r="II4" t="s">
        <v>136</v>
      </c>
      <c r="IJ4" t="s">
        <v>136</v>
      </c>
      <c r="IK4" t="s">
        <v>136</v>
      </c>
      <c r="IL4" t="s">
        <v>136</v>
      </c>
      <c r="IM4" t="s">
        <v>136</v>
      </c>
      <c r="IN4" t="s">
        <v>136</v>
      </c>
      <c r="IO4" t="s">
        <v>136</v>
      </c>
      <c r="IP4" t="s">
        <v>136</v>
      </c>
      <c r="IQ4" t="s">
        <v>136</v>
      </c>
      <c r="IR4" t="s">
        <v>136</v>
      </c>
      <c r="IS4" t="s">
        <v>135</v>
      </c>
      <c r="IT4" t="s">
        <v>135</v>
      </c>
      <c r="IU4" t="s">
        <v>135</v>
      </c>
      <c r="IV4" t="s">
        <v>135</v>
      </c>
      <c r="IW4" t="s">
        <v>135</v>
      </c>
      <c r="IX4" t="s">
        <v>136</v>
      </c>
      <c r="IY4" t="s">
        <v>136</v>
      </c>
      <c r="IZ4" t="s">
        <v>136</v>
      </c>
      <c r="JA4" t="s">
        <v>136</v>
      </c>
      <c r="JB4" t="s">
        <v>136</v>
      </c>
      <c r="JC4" t="s">
        <v>136</v>
      </c>
      <c r="JD4" t="s">
        <v>136</v>
      </c>
      <c r="JE4" t="s">
        <v>136</v>
      </c>
      <c r="JF4" t="s">
        <v>136</v>
      </c>
      <c r="JG4" t="s">
        <v>136</v>
      </c>
      <c r="JH4" t="s">
        <v>136</v>
      </c>
      <c r="JI4" t="s">
        <v>136</v>
      </c>
      <c r="JJ4" t="s">
        <v>136</v>
      </c>
      <c r="JK4" t="s">
        <v>135</v>
      </c>
      <c r="JL4" t="s">
        <v>135</v>
      </c>
      <c r="JM4" t="s">
        <v>135</v>
      </c>
      <c r="JN4" t="s">
        <v>135</v>
      </c>
      <c r="JO4" t="s">
        <v>135</v>
      </c>
      <c r="JP4" t="s">
        <v>136</v>
      </c>
      <c r="JQ4" t="s">
        <v>136</v>
      </c>
      <c r="JR4" t="s">
        <v>136</v>
      </c>
      <c r="JS4" t="s">
        <v>136</v>
      </c>
      <c r="JT4" t="s">
        <v>136</v>
      </c>
      <c r="JU4" t="s">
        <v>136</v>
      </c>
      <c r="JV4" t="s">
        <v>136</v>
      </c>
      <c r="JW4" t="s">
        <v>136</v>
      </c>
      <c r="JX4" t="s">
        <v>136</v>
      </c>
      <c r="JY4" t="s">
        <v>136</v>
      </c>
      <c r="JZ4" t="s">
        <v>136</v>
      </c>
      <c r="KA4" t="s">
        <v>136</v>
      </c>
      <c r="KB4" t="s">
        <v>136</v>
      </c>
      <c r="KC4" t="s">
        <v>135</v>
      </c>
      <c r="KD4" t="s">
        <v>135</v>
      </c>
      <c r="KE4" t="s">
        <v>135</v>
      </c>
      <c r="KF4" t="s">
        <v>135</v>
      </c>
      <c r="KG4" t="s">
        <v>135</v>
      </c>
      <c r="KH4" t="s">
        <v>136</v>
      </c>
      <c r="KI4" t="s">
        <v>136</v>
      </c>
      <c r="KJ4" t="s">
        <v>136</v>
      </c>
      <c r="KK4" t="s">
        <v>136</v>
      </c>
      <c r="KL4" t="s">
        <v>136</v>
      </c>
      <c r="KM4" t="s">
        <v>136</v>
      </c>
      <c r="KN4" t="s">
        <v>136</v>
      </c>
      <c r="KO4" t="s">
        <v>136</v>
      </c>
      <c r="KP4" t="s">
        <v>136</v>
      </c>
      <c r="KQ4" t="s">
        <v>136</v>
      </c>
      <c r="KR4" t="s">
        <v>136</v>
      </c>
      <c r="KS4" t="s">
        <v>136</v>
      </c>
      <c r="KT4" t="s">
        <v>136</v>
      </c>
      <c r="KU4" t="s">
        <v>135</v>
      </c>
      <c r="KV4" t="s">
        <v>135</v>
      </c>
      <c r="KW4" t="s">
        <v>135</v>
      </c>
      <c r="KX4" t="s">
        <v>135</v>
      </c>
      <c r="KY4" t="s">
        <v>135</v>
      </c>
      <c r="KZ4" t="s">
        <v>136</v>
      </c>
      <c r="LA4" t="s">
        <v>136</v>
      </c>
      <c r="LB4" t="s">
        <v>136</v>
      </c>
      <c r="LC4" t="s">
        <v>136</v>
      </c>
      <c r="LD4" t="s">
        <v>136</v>
      </c>
      <c r="LE4" t="s">
        <v>136</v>
      </c>
      <c r="LF4" t="s">
        <v>136</v>
      </c>
      <c r="LG4" t="s">
        <v>136</v>
      </c>
      <c r="LH4" t="s">
        <v>136</v>
      </c>
      <c r="LI4" t="s">
        <v>136</v>
      </c>
      <c r="LJ4" t="s">
        <v>136</v>
      </c>
      <c r="LK4" t="s">
        <v>136</v>
      </c>
      <c r="LL4" t="s">
        <v>136</v>
      </c>
      <c r="LM4" t="s">
        <v>135</v>
      </c>
      <c r="LN4" t="s">
        <v>135</v>
      </c>
      <c r="LO4" t="s">
        <v>135</v>
      </c>
      <c r="LP4" t="s">
        <v>135</v>
      </c>
      <c r="LQ4" t="s">
        <v>135</v>
      </c>
      <c r="LR4" t="s">
        <v>136</v>
      </c>
      <c r="LS4" t="s">
        <v>136</v>
      </c>
      <c r="LT4" t="s">
        <v>136</v>
      </c>
      <c r="LU4" t="s">
        <v>136</v>
      </c>
      <c r="LV4" t="s">
        <v>136</v>
      </c>
      <c r="LW4" t="s">
        <v>136</v>
      </c>
      <c r="LX4" t="s">
        <v>136</v>
      </c>
      <c r="LY4" t="s">
        <v>136</v>
      </c>
      <c r="LZ4" t="s">
        <v>136</v>
      </c>
      <c r="MA4" t="s">
        <v>136</v>
      </c>
      <c r="MB4" t="s">
        <v>136</v>
      </c>
      <c r="MC4" t="s">
        <v>136</v>
      </c>
      <c r="MD4" t="s">
        <v>136</v>
      </c>
      <c r="ME4" t="s">
        <v>135</v>
      </c>
      <c r="MF4" t="s">
        <v>135</v>
      </c>
      <c r="MG4" t="s">
        <v>135</v>
      </c>
      <c r="MH4" t="s">
        <v>135</v>
      </c>
      <c r="MI4" t="s">
        <v>135</v>
      </c>
      <c r="MJ4" t="s">
        <v>136</v>
      </c>
      <c r="MK4" t="s">
        <v>136</v>
      </c>
      <c r="ML4" t="s">
        <v>136</v>
      </c>
      <c r="MM4" t="s">
        <v>136</v>
      </c>
      <c r="MN4" t="s">
        <v>136</v>
      </c>
      <c r="MO4" t="s">
        <v>136</v>
      </c>
      <c r="MP4" t="s">
        <v>136</v>
      </c>
      <c r="MQ4" t="s">
        <v>136</v>
      </c>
      <c r="MR4" t="s">
        <v>136</v>
      </c>
      <c r="MS4" t="s">
        <v>136</v>
      </c>
      <c r="MT4" t="s">
        <v>136</v>
      </c>
      <c r="MU4" t="s">
        <v>136</v>
      </c>
      <c r="MV4" t="s">
        <v>136</v>
      </c>
      <c r="MW4" t="s">
        <v>135</v>
      </c>
      <c r="MX4" t="s">
        <v>135</v>
      </c>
      <c r="MY4" t="s">
        <v>135</v>
      </c>
      <c r="MZ4" t="s">
        <v>135</v>
      </c>
      <c r="NA4" t="s">
        <v>135</v>
      </c>
      <c r="NB4" t="s">
        <v>136</v>
      </c>
      <c r="NC4" t="s">
        <v>136</v>
      </c>
      <c r="ND4" t="s">
        <v>136</v>
      </c>
      <c r="NE4" t="s">
        <v>136</v>
      </c>
      <c r="NF4" t="s">
        <v>136</v>
      </c>
      <c r="NG4" t="s">
        <v>136</v>
      </c>
      <c r="NH4" t="s">
        <v>136</v>
      </c>
      <c r="NI4" t="s">
        <v>136</v>
      </c>
      <c r="NJ4" t="s">
        <v>136</v>
      </c>
      <c r="NK4" t="s">
        <v>136</v>
      </c>
      <c r="NL4" t="s">
        <v>136</v>
      </c>
      <c r="NM4" t="s">
        <v>136</v>
      </c>
      <c r="NN4" t="s">
        <v>136</v>
      </c>
      <c r="NO4" t="s">
        <v>135</v>
      </c>
      <c r="NP4" t="s">
        <v>135</v>
      </c>
      <c r="NQ4" t="s">
        <v>135</v>
      </c>
      <c r="NR4" t="s">
        <v>135</v>
      </c>
      <c r="NS4" t="s">
        <v>135</v>
      </c>
    </row>
    <row r="5" spans="1:383" x14ac:dyDescent="0.3">
      <c r="A5" t="s">
        <v>134</v>
      </c>
      <c r="C5" t="s">
        <v>8</v>
      </c>
      <c r="D5">
        <v>35.5</v>
      </c>
      <c r="E5">
        <v>36.5</v>
      </c>
      <c r="F5">
        <v>35.5</v>
      </c>
      <c r="G5">
        <v>36</v>
      </c>
      <c r="H5">
        <v>36.5</v>
      </c>
      <c r="I5">
        <v>37</v>
      </c>
      <c r="J5">
        <v>37.5</v>
      </c>
      <c r="K5">
        <v>38</v>
      </c>
      <c r="L5">
        <v>38.5</v>
      </c>
      <c r="M5">
        <v>39</v>
      </c>
      <c r="N5">
        <v>39.5</v>
      </c>
      <c r="O5">
        <v>40</v>
      </c>
      <c r="P5">
        <v>40.5</v>
      </c>
      <c r="Q5">
        <v>41</v>
      </c>
      <c r="R5">
        <v>41.5</v>
      </c>
      <c r="S5">
        <v>42</v>
      </c>
      <c r="T5">
        <v>42.5</v>
      </c>
      <c r="U5">
        <v>43</v>
      </c>
      <c r="V5">
        <v>43.5</v>
      </c>
      <c r="W5">
        <v>44</v>
      </c>
      <c r="X5">
        <v>35.5</v>
      </c>
      <c r="Y5">
        <v>36</v>
      </c>
      <c r="Z5">
        <v>36.5</v>
      </c>
      <c r="AA5">
        <v>37</v>
      </c>
      <c r="AB5">
        <v>37.5</v>
      </c>
      <c r="AC5">
        <v>38</v>
      </c>
      <c r="AD5">
        <v>38.5</v>
      </c>
      <c r="AE5">
        <v>39</v>
      </c>
      <c r="AF5">
        <v>39.5</v>
      </c>
      <c r="AG5">
        <v>40</v>
      </c>
      <c r="AH5">
        <v>40.5</v>
      </c>
      <c r="AI5">
        <v>41</v>
      </c>
      <c r="AJ5">
        <v>41.5</v>
      </c>
      <c r="AK5">
        <v>42</v>
      </c>
      <c r="AL5">
        <v>42.5</v>
      </c>
      <c r="AM5">
        <v>43</v>
      </c>
      <c r="AN5">
        <v>43.5</v>
      </c>
      <c r="AO5">
        <v>44</v>
      </c>
      <c r="AP5">
        <v>35.5</v>
      </c>
      <c r="AQ5">
        <v>36</v>
      </c>
      <c r="AR5">
        <v>36.5</v>
      </c>
      <c r="AS5">
        <v>37</v>
      </c>
      <c r="AT5">
        <v>37.5</v>
      </c>
      <c r="AU5">
        <v>38</v>
      </c>
      <c r="AV5">
        <v>38.5</v>
      </c>
      <c r="AW5">
        <v>39</v>
      </c>
      <c r="AX5">
        <v>39.5</v>
      </c>
      <c r="AY5">
        <v>40</v>
      </c>
      <c r="AZ5">
        <v>40.5</v>
      </c>
      <c r="BA5">
        <v>41</v>
      </c>
      <c r="BB5">
        <v>41.5</v>
      </c>
      <c r="BC5">
        <v>42</v>
      </c>
      <c r="BD5">
        <v>42.5</v>
      </c>
      <c r="BE5">
        <v>43</v>
      </c>
      <c r="BF5">
        <v>43.5</v>
      </c>
      <c r="BG5">
        <v>44</v>
      </c>
      <c r="BH5">
        <v>35.5</v>
      </c>
      <c r="BI5">
        <v>36</v>
      </c>
      <c r="BJ5">
        <v>36.5</v>
      </c>
      <c r="BK5">
        <v>37</v>
      </c>
      <c r="BL5">
        <v>37.5</v>
      </c>
      <c r="BM5">
        <v>38</v>
      </c>
      <c r="BN5">
        <v>38.5</v>
      </c>
      <c r="BO5">
        <v>39</v>
      </c>
      <c r="BP5">
        <v>39.5</v>
      </c>
      <c r="BQ5">
        <v>40</v>
      </c>
      <c r="BR5">
        <v>40.5</v>
      </c>
      <c r="BS5">
        <v>41</v>
      </c>
      <c r="BT5">
        <v>41.5</v>
      </c>
      <c r="BU5">
        <v>42</v>
      </c>
      <c r="BV5">
        <v>42.5</v>
      </c>
      <c r="BW5">
        <v>43</v>
      </c>
      <c r="BX5">
        <v>43.5</v>
      </c>
      <c r="BY5">
        <v>44</v>
      </c>
      <c r="BZ5">
        <v>35.5</v>
      </c>
      <c r="CA5">
        <v>36</v>
      </c>
      <c r="CB5">
        <v>36.5</v>
      </c>
      <c r="CC5">
        <v>37</v>
      </c>
      <c r="CD5">
        <v>37.5</v>
      </c>
      <c r="CE5">
        <v>38</v>
      </c>
      <c r="CF5">
        <v>38.5</v>
      </c>
      <c r="CG5">
        <v>39</v>
      </c>
      <c r="CH5">
        <v>39.5</v>
      </c>
      <c r="CI5">
        <v>40</v>
      </c>
      <c r="CJ5">
        <v>40.5</v>
      </c>
      <c r="CK5">
        <v>41</v>
      </c>
      <c r="CL5">
        <v>41.5</v>
      </c>
      <c r="CM5">
        <v>42</v>
      </c>
      <c r="CN5">
        <v>42.5</v>
      </c>
      <c r="CO5">
        <v>43</v>
      </c>
      <c r="CP5">
        <v>43.5</v>
      </c>
      <c r="CQ5">
        <v>44</v>
      </c>
      <c r="CR5">
        <v>35.5</v>
      </c>
      <c r="CS5">
        <v>36</v>
      </c>
      <c r="CT5">
        <v>36.5</v>
      </c>
      <c r="CU5">
        <v>37</v>
      </c>
      <c r="CV5">
        <v>37.5</v>
      </c>
      <c r="CW5">
        <v>38</v>
      </c>
      <c r="CX5">
        <v>38.5</v>
      </c>
      <c r="CY5">
        <v>39</v>
      </c>
      <c r="CZ5">
        <v>39.5</v>
      </c>
      <c r="DA5">
        <v>40</v>
      </c>
      <c r="DB5">
        <v>40.5</v>
      </c>
      <c r="DC5">
        <v>41</v>
      </c>
      <c r="DD5">
        <v>41.5</v>
      </c>
      <c r="DE5">
        <v>42</v>
      </c>
      <c r="DF5">
        <v>42.5</v>
      </c>
      <c r="DG5">
        <v>43</v>
      </c>
      <c r="DH5">
        <v>43.5</v>
      </c>
      <c r="DI5">
        <v>44</v>
      </c>
      <c r="DJ5">
        <v>35.5</v>
      </c>
      <c r="DK5">
        <v>36</v>
      </c>
      <c r="DL5">
        <v>36.5</v>
      </c>
      <c r="DM5">
        <v>37</v>
      </c>
      <c r="DN5">
        <v>37.5</v>
      </c>
      <c r="DO5">
        <v>38</v>
      </c>
      <c r="DP5">
        <v>38.5</v>
      </c>
      <c r="DQ5">
        <v>39</v>
      </c>
      <c r="DR5">
        <v>39.5</v>
      </c>
      <c r="DS5">
        <v>40</v>
      </c>
      <c r="DT5">
        <v>40.5</v>
      </c>
      <c r="DU5">
        <v>41</v>
      </c>
      <c r="DV5">
        <v>41.5</v>
      </c>
      <c r="DW5">
        <v>42</v>
      </c>
      <c r="DX5">
        <v>42.5</v>
      </c>
      <c r="DY5">
        <v>43</v>
      </c>
      <c r="DZ5">
        <v>43.5</v>
      </c>
      <c r="EA5">
        <v>44</v>
      </c>
      <c r="EB5">
        <v>35.5</v>
      </c>
      <c r="EC5">
        <v>36</v>
      </c>
      <c r="ED5">
        <v>36.5</v>
      </c>
      <c r="EE5">
        <v>37</v>
      </c>
      <c r="EF5">
        <v>37.5</v>
      </c>
      <c r="EG5">
        <v>38</v>
      </c>
      <c r="EH5">
        <v>38.5</v>
      </c>
      <c r="EI5">
        <v>39</v>
      </c>
      <c r="EJ5">
        <v>39.5</v>
      </c>
      <c r="EK5">
        <v>40</v>
      </c>
      <c r="EL5">
        <v>40.5</v>
      </c>
      <c r="EM5">
        <v>41</v>
      </c>
      <c r="EN5">
        <v>41.5</v>
      </c>
      <c r="EO5">
        <v>42</v>
      </c>
      <c r="EP5">
        <v>42.5</v>
      </c>
      <c r="EQ5">
        <v>43</v>
      </c>
      <c r="ER5">
        <v>43.5</v>
      </c>
      <c r="ES5">
        <v>44</v>
      </c>
      <c r="ET5">
        <v>35.5</v>
      </c>
      <c r="EU5">
        <v>36</v>
      </c>
      <c r="EV5">
        <v>36.5</v>
      </c>
      <c r="EW5">
        <v>37</v>
      </c>
      <c r="EX5">
        <v>37.5</v>
      </c>
      <c r="EY5">
        <v>38</v>
      </c>
      <c r="EZ5">
        <v>38.5</v>
      </c>
      <c r="FA5">
        <v>39</v>
      </c>
      <c r="FB5">
        <v>39.5</v>
      </c>
      <c r="FC5">
        <v>40</v>
      </c>
      <c r="FD5">
        <v>40.5</v>
      </c>
      <c r="FE5">
        <v>41</v>
      </c>
      <c r="FF5">
        <v>41.5</v>
      </c>
      <c r="FG5">
        <v>42</v>
      </c>
      <c r="FH5">
        <v>42.5</v>
      </c>
      <c r="FI5">
        <v>43</v>
      </c>
      <c r="FJ5">
        <v>43.5</v>
      </c>
      <c r="FK5">
        <v>44</v>
      </c>
      <c r="FL5">
        <v>35.5</v>
      </c>
      <c r="FM5">
        <v>36</v>
      </c>
      <c r="FN5">
        <v>36.5</v>
      </c>
      <c r="FO5">
        <v>37</v>
      </c>
      <c r="FP5">
        <v>37.5</v>
      </c>
      <c r="FQ5">
        <v>38</v>
      </c>
      <c r="FR5">
        <v>38.5</v>
      </c>
      <c r="FS5">
        <v>39</v>
      </c>
      <c r="FT5">
        <v>39.5</v>
      </c>
      <c r="FU5">
        <v>40</v>
      </c>
      <c r="FV5">
        <v>40.5</v>
      </c>
      <c r="FW5">
        <v>41</v>
      </c>
      <c r="FX5">
        <v>41.5</v>
      </c>
      <c r="FY5">
        <v>42</v>
      </c>
      <c r="FZ5">
        <v>42.5</v>
      </c>
      <c r="GA5">
        <v>43</v>
      </c>
      <c r="GB5">
        <v>43.5</v>
      </c>
      <c r="GC5">
        <v>44</v>
      </c>
      <c r="GD5">
        <v>35.5</v>
      </c>
      <c r="GE5">
        <v>36</v>
      </c>
      <c r="GF5">
        <v>36.5</v>
      </c>
      <c r="GG5">
        <v>37</v>
      </c>
      <c r="GH5">
        <v>37.5</v>
      </c>
      <c r="GI5">
        <v>38</v>
      </c>
      <c r="GJ5">
        <v>38.5</v>
      </c>
      <c r="GK5">
        <v>39</v>
      </c>
      <c r="GL5">
        <v>39.5</v>
      </c>
      <c r="GM5">
        <v>40</v>
      </c>
      <c r="GN5">
        <v>40.5</v>
      </c>
      <c r="GO5">
        <v>41</v>
      </c>
      <c r="GP5">
        <v>41.5</v>
      </c>
      <c r="GQ5">
        <v>42</v>
      </c>
      <c r="GR5">
        <v>42.5</v>
      </c>
      <c r="GS5">
        <v>43</v>
      </c>
      <c r="GT5">
        <v>43.5</v>
      </c>
      <c r="GU5">
        <v>44</v>
      </c>
      <c r="GV5">
        <v>35.5</v>
      </c>
      <c r="GW5">
        <v>36</v>
      </c>
      <c r="GX5">
        <v>36.5</v>
      </c>
      <c r="GY5">
        <v>37</v>
      </c>
      <c r="GZ5">
        <v>37.5</v>
      </c>
      <c r="HA5">
        <v>38</v>
      </c>
      <c r="HB5">
        <v>38.5</v>
      </c>
      <c r="HC5">
        <v>39</v>
      </c>
      <c r="HD5">
        <v>39.5</v>
      </c>
      <c r="HE5">
        <v>40</v>
      </c>
      <c r="HF5">
        <v>40.5</v>
      </c>
      <c r="HG5">
        <v>41</v>
      </c>
      <c r="HH5">
        <v>41.5</v>
      </c>
      <c r="HI5">
        <v>42</v>
      </c>
      <c r="HJ5">
        <v>42.5</v>
      </c>
      <c r="HK5">
        <v>43</v>
      </c>
      <c r="HL5">
        <v>43.5</v>
      </c>
      <c r="HM5">
        <v>44</v>
      </c>
      <c r="HN5">
        <v>35.5</v>
      </c>
      <c r="HO5">
        <v>36</v>
      </c>
      <c r="HP5">
        <v>36.5</v>
      </c>
      <c r="HQ5">
        <v>37</v>
      </c>
      <c r="HR5">
        <v>37.5</v>
      </c>
      <c r="HS5">
        <v>38</v>
      </c>
      <c r="HT5">
        <v>38.5</v>
      </c>
      <c r="HU5">
        <v>39</v>
      </c>
      <c r="HV5">
        <v>39.5</v>
      </c>
      <c r="HW5">
        <v>40</v>
      </c>
      <c r="HX5">
        <v>40.5</v>
      </c>
      <c r="HY5">
        <v>41</v>
      </c>
      <c r="HZ5">
        <v>41.5</v>
      </c>
      <c r="IA5">
        <v>42</v>
      </c>
      <c r="IB5">
        <v>42.5</v>
      </c>
      <c r="IC5">
        <v>43</v>
      </c>
      <c r="ID5">
        <v>43.5</v>
      </c>
      <c r="IE5">
        <v>44</v>
      </c>
      <c r="IF5">
        <v>35.5</v>
      </c>
      <c r="IG5">
        <v>36</v>
      </c>
      <c r="IH5">
        <v>36.5</v>
      </c>
      <c r="II5">
        <v>37</v>
      </c>
      <c r="IJ5">
        <v>37.5</v>
      </c>
      <c r="IK5">
        <v>38</v>
      </c>
      <c r="IL5">
        <v>38.5</v>
      </c>
      <c r="IM5">
        <v>39</v>
      </c>
      <c r="IN5">
        <v>39.5</v>
      </c>
      <c r="IO5">
        <v>40</v>
      </c>
      <c r="IP5">
        <v>40.5</v>
      </c>
      <c r="IQ5">
        <v>41</v>
      </c>
      <c r="IR5">
        <v>41.5</v>
      </c>
      <c r="IS5">
        <v>42</v>
      </c>
      <c r="IT5">
        <v>42.5</v>
      </c>
      <c r="IU5">
        <v>43</v>
      </c>
      <c r="IV5">
        <v>43.5</v>
      </c>
      <c r="IW5">
        <v>44</v>
      </c>
      <c r="IX5">
        <v>35.5</v>
      </c>
      <c r="IY5">
        <v>36</v>
      </c>
      <c r="IZ5">
        <v>36.5</v>
      </c>
      <c r="JA5">
        <v>37</v>
      </c>
      <c r="JB5">
        <v>37.5</v>
      </c>
      <c r="JC5">
        <v>38</v>
      </c>
      <c r="JD5">
        <v>38.5</v>
      </c>
      <c r="JE5">
        <v>39</v>
      </c>
      <c r="JF5">
        <v>39.5</v>
      </c>
      <c r="JG5">
        <v>40</v>
      </c>
      <c r="JH5">
        <v>40.5</v>
      </c>
      <c r="JI5">
        <v>41</v>
      </c>
      <c r="JJ5">
        <v>41.5</v>
      </c>
      <c r="JK5">
        <v>42</v>
      </c>
      <c r="JL5">
        <v>42.5</v>
      </c>
      <c r="JM5">
        <v>43</v>
      </c>
      <c r="JN5">
        <v>43.5</v>
      </c>
      <c r="JO5">
        <v>44</v>
      </c>
      <c r="JP5">
        <v>35.5</v>
      </c>
      <c r="JQ5">
        <v>36</v>
      </c>
      <c r="JR5">
        <v>36.5</v>
      </c>
      <c r="JS5">
        <v>37</v>
      </c>
      <c r="JT5">
        <v>37.5</v>
      </c>
      <c r="JU5">
        <v>38</v>
      </c>
      <c r="JV5">
        <v>38.5</v>
      </c>
      <c r="JW5">
        <v>39</v>
      </c>
      <c r="JX5">
        <v>39.5</v>
      </c>
      <c r="JY5">
        <v>40</v>
      </c>
      <c r="JZ5">
        <v>40.5</v>
      </c>
      <c r="KA5">
        <v>41</v>
      </c>
      <c r="KB5">
        <v>41.5</v>
      </c>
      <c r="KC5">
        <v>42</v>
      </c>
      <c r="KD5">
        <v>42.5</v>
      </c>
      <c r="KE5">
        <v>43</v>
      </c>
      <c r="KF5">
        <v>43.5</v>
      </c>
      <c r="KG5">
        <v>44</v>
      </c>
      <c r="KH5">
        <v>35.5</v>
      </c>
      <c r="KI5">
        <v>36</v>
      </c>
      <c r="KJ5">
        <v>36.5</v>
      </c>
      <c r="KK5">
        <v>37</v>
      </c>
      <c r="KL5">
        <v>37.5</v>
      </c>
      <c r="KM5">
        <v>38</v>
      </c>
      <c r="KN5">
        <v>38.5</v>
      </c>
      <c r="KO5">
        <v>39</v>
      </c>
      <c r="KP5">
        <v>39.5</v>
      </c>
      <c r="KQ5">
        <v>40</v>
      </c>
      <c r="KR5">
        <v>40.5</v>
      </c>
      <c r="KS5">
        <v>41</v>
      </c>
      <c r="KT5">
        <v>41.5</v>
      </c>
      <c r="KU5">
        <v>42</v>
      </c>
      <c r="KV5">
        <v>42.5</v>
      </c>
      <c r="KW5">
        <v>43</v>
      </c>
      <c r="KX5">
        <v>43.5</v>
      </c>
      <c r="KY5">
        <v>44</v>
      </c>
      <c r="KZ5">
        <v>35.5</v>
      </c>
      <c r="LA5">
        <v>36</v>
      </c>
      <c r="LB5">
        <v>36.5</v>
      </c>
      <c r="LC5">
        <v>37</v>
      </c>
      <c r="LD5">
        <v>37.5</v>
      </c>
      <c r="LE5">
        <v>38</v>
      </c>
      <c r="LF5">
        <v>38.5</v>
      </c>
      <c r="LG5">
        <v>39</v>
      </c>
      <c r="LH5">
        <v>39.5</v>
      </c>
      <c r="LI5">
        <v>40</v>
      </c>
      <c r="LJ5">
        <v>40.5</v>
      </c>
      <c r="LK5">
        <v>41</v>
      </c>
      <c r="LL5">
        <v>41.5</v>
      </c>
      <c r="LM5">
        <v>42</v>
      </c>
      <c r="LN5">
        <v>42.5</v>
      </c>
      <c r="LO5">
        <v>43</v>
      </c>
      <c r="LP5">
        <v>43.5</v>
      </c>
      <c r="LQ5">
        <v>44</v>
      </c>
      <c r="LR5">
        <v>35.5</v>
      </c>
      <c r="LS5">
        <v>36</v>
      </c>
      <c r="LT5">
        <v>36.5</v>
      </c>
      <c r="LU5">
        <v>37</v>
      </c>
      <c r="LV5">
        <v>37.5</v>
      </c>
      <c r="LW5">
        <v>38</v>
      </c>
      <c r="LX5">
        <v>38.5</v>
      </c>
      <c r="LY5">
        <v>39</v>
      </c>
      <c r="LZ5">
        <v>39.5</v>
      </c>
      <c r="MA5">
        <v>40</v>
      </c>
      <c r="MB5">
        <v>40.5</v>
      </c>
      <c r="MC5">
        <v>41</v>
      </c>
      <c r="MD5">
        <v>41.5</v>
      </c>
      <c r="ME5">
        <v>42</v>
      </c>
      <c r="MF5">
        <v>42.5</v>
      </c>
      <c r="MG5">
        <v>43</v>
      </c>
      <c r="MH5">
        <v>43.5</v>
      </c>
      <c r="MI5">
        <v>44</v>
      </c>
      <c r="MJ5">
        <v>35.5</v>
      </c>
      <c r="MK5">
        <v>36</v>
      </c>
      <c r="ML5">
        <v>36.5</v>
      </c>
      <c r="MM5">
        <v>37</v>
      </c>
      <c r="MN5">
        <v>37.5</v>
      </c>
      <c r="MO5">
        <v>38</v>
      </c>
      <c r="MP5">
        <v>38.5</v>
      </c>
      <c r="MQ5">
        <v>39</v>
      </c>
      <c r="MR5">
        <v>39.5</v>
      </c>
      <c r="MS5">
        <v>40</v>
      </c>
      <c r="MT5">
        <v>40.5</v>
      </c>
      <c r="MU5">
        <v>41</v>
      </c>
      <c r="MV5">
        <v>41.5</v>
      </c>
      <c r="MW5">
        <v>42</v>
      </c>
      <c r="MX5">
        <v>42.5</v>
      </c>
      <c r="MY5">
        <v>43</v>
      </c>
      <c r="MZ5">
        <v>43.5</v>
      </c>
      <c r="NA5">
        <v>44</v>
      </c>
      <c r="NB5">
        <v>35.5</v>
      </c>
      <c r="NC5">
        <v>36</v>
      </c>
      <c r="ND5">
        <v>36.5</v>
      </c>
      <c r="NE5">
        <v>37</v>
      </c>
      <c r="NF5">
        <v>37.5</v>
      </c>
      <c r="NG5">
        <v>38</v>
      </c>
      <c r="NH5">
        <v>38.5</v>
      </c>
      <c r="NI5">
        <v>39</v>
      </c>
      <c r="NJ5">
        <v>39.5</v>
      </c>
      <c r="NK5">
        <v>40</v>
      </c>
      <c r="NL5">
        <v>40.5</v>
      </c>
      <c r="NM5">
        <v>41</v>
      </c>
      <c r="NN5">
        <v>41.5</v>
      </c>
      <c r="NO5">
        <v>42</v>
      </c>
      <c r="NP5">
        <v>42.5</v>
      </c>
      <c r="NQ5">
        <v>43</v>
      </c>
      <c r="NR5">
        <v>43.5</v>
      </c>
      <c r="NS5">
        <v>44</v>
      </c>
    </row>
    <row r="6" spans="1:383" x14ac:dyDescent="0.3">
      <c r="A6" t="s">
        <v>133</v>
      </c>
      <c r="C6" t="s">
        <v>8</v>
      </c>
      <c r="D6">
        <v>49</v>
      </c>
      <c r="E6">
        <v>49</v>
      </c>
      <c r="F6">
        <v>45</v>
      </c>
      <c r="G6">
        <v>45</v>
      </c>
      <c r="H6">
        <v>45</v>
      </c>
      <c r="I6">
        <v>45</v>
      </c>
      <c r="J6">
        <v>45</v>
      </c>
      <c r="K6">
        <v>45</v>
      </c>
      <c r="L6">
        <v>45</v>
      </c>
      <c r="M6">
        <v>45</v>
      </c>
      <c r="N6">
        <v>45</v>
      </c>
      <c r="O6">
        <v>45</v>
      </c>
      <c r="P6">
        <v>45</v>
      </c>
      <c r="Q6">
        <v>45</v>
      </c>
      <c r="R6">
        <v>45</v>
      </c>
      <c r="S6">
        <v>45</v>
      </c>
      <c r="T6">
        <v>45</v>
      </c>
      <c r="U6">
        <v>45</v>
      </c>
      <c r="V6">
        <v>45</v>
      </c>
      <c r="W6">
        <v>45</v>
      </c>
      <c r="X6">
        <v>46</v>
      </c>
      <c r="Y6">
        <v>46</v>
      </c>
      <c r="Z6">
        <v>46</v>
      </c>
      <c r="AA6">
        <v>46</v>
      </c>
      <c r="AB6">
        <v>46</v>
      </c>
      <c r="AC6">
        <v>46</v>
      </c>
      <c r="AD6">
        <v>46</v>
      </c>
      <c r="AE6">
        <v>46</v>
      </c>
      <c r="AF6">
        <v>46</v>
      </c>
      <c r="AG6">
        <v>46</v>
      </c>
      <c r="AH6">
        <v>46</v>
      </c>
      <c r="AI6">
        <v>46</v>
      </c>
      <c r="AJ6">
        <v>46</v>
      </c>
      <c r="AK6">
        <v>46</v>
      </c>
      <c r="AL6">
        <v>46</v>
      </c>
      <c r="AM6">
        <v>46</v>
      </c>
      <c r="AN6">
        <v>46</v>
      </c>
      <c r="AO6">
        <v>46</v>
      </c>
      <c r="AP6">
        <v>47</v>
      </c>
      <c r="AQ6">
        <v>47</v>
      </c>
      <c r="AR6">
        <v>47</v>
      </c>
      <c r="AS6">
        <v>47</v>
      </c>
      <c r="AT6">
        <v>47</v>
      </c>
      <c r="AU6">
        <v>47</v>
      </c>
      <c r="AV6">
        <v>47</v>
      </c>
      <c r="AW6">
        <v>47</v>
      </c>
      <c r="AX6">
        <v>47</v>
      </c>
      <c r="AY6">
        <v>47</v>
      </c>
      <c r="AZ6">
        <v>47</v>
      </c>
      <c r="BA6">
        <v>47</v>
      </c>
      <c r="BB6">
        <v>47</v>
      </c>
      <c r="BC6">
        <v>47</v>
      </c>
      <c r="BD6">
        <v>47</v>
      </c>
      <c r="BE6">
        <v>47</v>
      </c>
      <c r="BF6">
        <v>47</v>
      </c>
      <c r="BG6">
        <v>47</v>
      </c>
      <c r="BH6">
        <v>48</v>
      </c>
      <c r="BI6">
        <v>48</v>
      </c>
      <c r="BJ6">
        <v>48</v>
      </c>
      <c r="BK6">
        <v>48</v>
      </c>
      <c r="BL6">
        <v>48</v>
      </c>
      <c r="BM6">
        <v>48</v>
      </c>
      <c r="BN6">
        <v>48</v>
      </c>
      <c r="BO6">
        <v>48</v>
      </c>
      <c r="BP6">
        <v>48</v>
      </c>
      <c r="BQ6">
        <v>48</v>
      </c>
      <c r="BR6">
        <v>48</v>
      </c>
      <c r="BS6">
        <v>48</v>
      </c>
      <c r="BT6">
        <v>48</v>
      </c>
      <c r="BU6">
        <v>48</v>
      </c>
      <c r="BV6">
        <v>48</v>
      </c>
      <c r="BW6">
        <v>48</v>
      </c>
      <c r="BX6">
        <v>48</v>
      </c>
      <c r="BY6">
        <v>48</v>
      </c>
      <c r="BZ6">
        <v>49</v>
      </c>
      <c r="CA6">
        <v>49</v>
      </c>
      <c r="CB6">
        <v>49</v>
      </c>
      <c r="CC6">
        <v>49</v>
      </c>
      <c r="CD6">
        <v>49</v>
      </c>
      <c r="CE6">
        <v>49</v>
      </c>
      <c r="CF6">
        <v>49</v>
      </c>
      <c r="CG6">
        <v>49</v>
      </c>
      <c r="CH6">
        <v>49</v>
      </c>
      <c r="CI6">
        <v>49</v>
      </c>
      <c r="CJ6">
        <v>49</v>
      </c>
      <c r="CK6">
        <v>49</v>
      </c>
      <c r="CL6">
        <v>49</v>
      </c>
      <c r="CM6">
        <v>49</v>
      </c>
      <c r="CN6">
        <v>49</v>
      </c>
      <c r="CO6">
        <v>49</v>
      </c>
      <c r="CP6">
        <v>49</v>
      </c>
      <c r="CQ6">
        <v>49</v>
      </c>
      <c r="CR6">
        <v>50</v>
      </c>
      <c r="CS6">
        <v>50</v>
      </c>
      <c r="CT6">
        <v>50</v>
      </c>
      <c r="CU6">
        <v>50</v>
      </c>
      <c r="CV6">
        <v>50</v>
      </c>
      <c r="CW6">
        <v>50</v>
      </c>
      <c r="CX6">
        <v>50</v>
      </c>
      <c r="CY6">
        <v>50</v>
      </c>
      <c r="CZ6">
        <v>50</v>
      </c>
      <c r="DA6">
        <v>50</v>
      </c>
      <c r="DB6">
        <v>50</v>
      </c>
      <c r="DC6">
        <v>50</v>
      </c>
      <c r="DD6">
        <v>50</v>
      </c>
      <c r="DE6">
        <v>50</v>
      </c>
      <c r="DF6">
        <v>50</v>
      </c>
      <c r="DG6">
        <v>50</v>
      </c>
      <c r="DH6">
        <v>50</v>
      </c>
      <c r="DI6">
        <v>50</v>
      </c>
      <c r="DJ6">
        <v>51</v>
      </c>
      <c r="DK6">
        <v>51</v>
      </c>
      <c r="DL6">
        <v>51</v>
      </c>
      <c r="DM6">
        <v>51</v>
      </c>
      <c r="DN6">
        <v>51</v>
      </c>
      <c r="DO6">
        <v>51</v>
      </c>
      <c r="DP6">
        <v>51</v>
      </c>
      <c r="DQ6">
        <v>51</v>
      </c>
      <c r="DR6">
        <v>51</v>
      </c>
      <c r="DS6">
        <v>51</v>
      </c>
      <c r="DT6">
        <v>51</v>
      </c>
      <c r="DU6">
        <v>51</v>
      </c>
      <c r="DV6">
        <v>51</v>
      </c>
      <c r="DW6">
        <v>51</v>
      </c>
      <c r="DX6">
        <v>51</v>
      </c>
      <c r="DY6">
        <v>51</v>
      </c>
      <c r="DZ6">
        <v>51</v>
      </c>
      <c r="EA6">
        <v>51</v>
      </c>
      <c r="EB6">
        <v>52</v>
      </c>
      <c r="EC6">
        <v>52</v>
      </c>
      <c r="ED6">
        <v>52</v>
      </c>
      <c r="EE6">
        <v>52</v>
      </c>
      <c r="EF6">
        <v>52</v>
      </c>
      <c r="EG6">
        <v>52</v>
      </c>
      <c r="EH6">
        <v>52</v>
      </c>
      <c r="EI6">
        <v>52</v>
      </c>
      <c r="EJ6">
        <v>52</v>
      </c>
      <c r="EK6">
        <v>52</v>
      </c>
      <c r="EL6">
        <v>52</v>
      </c>
      <c r="EM6">
        <v>52</v>
      </c>
      <c r="EN6">
        <v>52</v>
      </c>
      <c r="EO6">
        <v>52</v>
      </c>
      <c r="EP6">
        <v>52</v>
      </c>
      <c r="EQ6">
        <v>52</v>
      </c>
      <c r="ER6">
        <v>52</v>
      </c>
      <c r="ES6">
        <v>52</v>
      </c>
      <c r="ET6">
        <v>53</v>
      </c>
      <c r="EU6">
        <v>53</v>
      </c>
      <c r="EV6">
        <v>53</v>
      </c>
      <c r="EW6">
        <v>53</v>
      </c>
      <c r="EX6">
        <v>53</v>
      </c>
      <c r="EY6">
        <v>53</v>
      </c>
      <c r="EZ6">
        <v>53</v>
      </c>
      <c r="FA6">
        <v>53</v>
      </c>
      <c r="FB6">
        <v>53</v>
      </c>
      <c r="FC6">
        <v>53</v>
      </c>
      <c r="FD6">
        <v>53</v>
      </c>
      <c r="FE6">
        <v>53</v>
      </c>
      <c r="FF6">
        <v>53</v>
      </c>
      <c r="FG6">
        <v>53</v>
      </c>
      <c r="FH6">
        <v>53</v>
      </c>
      <c r="FI6">
        <v>53</v>
      </c>
      <c r="FJ6">
        <v>53</v>
      </c>
      <c r="FK6">
        <v>53</v>
      </c>
      <c r="FL6">
        <v>54</v>
      </c>
      <c r="FM6">
        <v>54</v>
      </c>
      <c r="FN6">
        <v>54</v>
      </c>
      <c r="FO6">
        <v>54</v>
      </c>
      <c r="FP6">
        <v>54</v>
      </c>
      <c r="FQ6">
        <v>54</v>
      </c>
      <c r="FR6">
        <v>54</v>
      </c>
      <c r="FS6">
        <v>54</v>
      </c>
      <c r="FT6">
        <v>54</v>
      </c>
      <c r="FU6">
        <v>54</v>
      </c>
      <c r="FV6">
        <v>54</v>
      </c>
      <c r="FW6">
        <v>54</v>
      </c>
      <c r="FX6">
        <v>54</v>
      </c>
      <c r="FY6">
        <v>54</v>
      </c>
      <c r="FZ6">
        <v>54</v>
      </c>
      <c r="GA6">
        <v>54</v>
      </c>
      <c r="GB6">
        <v>54</v>
      </c>
      <c r="GC6">
        <v>54</v>
      </c>
      <c r="GD6">
        <v>55</v>
      </c>
      <c r="GE6">
        <v>55</v>
      </c>
      <c r="GF6">
        <v>55</v>
      </c>
      <c r="GG6">
        <v>55</v>
      </c>
      <c r="GH6">
        <v>55</v>
      </c>
      <c r="GI6">
        <v>55</v>
      </c>
      <c r="GJ6">
        <v>55</v>
      </c>
      <c r="GK6">
        <v>55</v>
      </c>
      <c r="GL6">
        <v>55</v>
      </c>
      <c r="GM6">
        <v>55</v>
      </c>
      <c r="GN6">
        <v>55</v>
      </c>
      <c r="GO6">
        <v>55</v>
      </c>
      <c r="GP6">
        <v>55</v>
      </c>
      <c r="GQ6">
        <v>55</v>
      </c>
      <c r="GR6">
        <v>55</v>
      </c>
      <c r="GS6">
        <v>55</v>
      </c>
      <c r="GT6">
        <v>55</v>
      </c>
      <c r="GU6">
        <v>55</v>
      </c>
      <c r="GV6">
        <v>56</v>
      </c>
      <c r="GW6">
        <v>56</v>
      </c>
      <c r="GX6">
        <v>56</v>
      </c>
      <c r="GY6">
        <v>56</v>
      </c>
      <c r="GZ6">
        <v>56</v>
      </c>
      <c r="HA6">
        <v>56</v>
      </c>
      <c r="HB6">
        <v>56</v>
      </c>
      <c r="HC6">
        <v>56</v>
      </c>
      <c r="HD6">
        <v>56</v>
      </c>
      <c r="HE6">
        <v>56</v>
      </c>
      <c r="HF6">
        <v>56</v>
      </c>
      <c r="HG6">
        <v>56</v>
      </c>
      <c r="HH6">
        <v>56</v>
      </c>
      <c r="HI6">
        <v>56</v>
      </c>
      <c r="HJ6">
        <v>56</v>
      </c>
      <c r="HK6">
        <v>56</v>
      </c>
      <c r="HL6">
        <v>56</v>
      </c>
      <c r="HM6">
        <v>56</v>
      </c>
      <c r="HN6">
        <v>57</v>
      </c>
      <c r="HO6">
        <v>57</v>
      </c>
      <c r="HP6">
        <v>57</v>
      </c>
      <c r="HQ6">
        <v>57</v>
      </c>
      <c r="HR6">
        <v>57</v>
      </c>
      <c r="HS6">
        <v>57</v>
      </c>
      <c r="HT6">
        <v>57</v>
      </c>
      <c r="HU6">
        <v>57</v>
      </c>
      <c r="HV6">
        <v>57</v>
      </c>
      <c r="HW6">
        <v>57</v>
      </c>
      <c r="HX6">
        <v>57</v>
      </c>
      <c r="HY6">
        <v>57</v>
      </c>
      <c r="HZ6">
        <v>57</v>
      </c>
      <c r="IA6">
        <v>57</v>
      </c>
      <c r="IB6">
        <v>57</v>
      </c>
      <c r="IC6">
        <v>57</v>
      </c>
      <c r="ID6">
        <v>57</v>
      </c>
      <c r="IE6">
        <v>57</v>
      </c>
      <c r="IF6">
        <v>58</v>
      </c>
      <c r="IG6">
        <v>58</v>
      </c>
      <c r="IH6">
        <v>58</v>
      </c>
      <c r="II6">
        <v>58</v>
      </c>
      <c r="IJ6">
        <v>58</v>
      </c>
      <c r="IK6">
        <v>58</v>
      </c>
      <c r="IL6">
        <v>58</v>
      </c>
      <c r="IM6">
        <v>58</v>
      </c>
      <c r="IN6">
        <v>58</v>
      </c>
      <c r="IO6">
        <v>58</v>
      </c>
      <c r="IP6">
        <v>58</v>
      </c>
      <c r="IQ6">
        <v>58</v>
      </c>
      <c r="IR6">
        <v>58</v>
      </c>
      <c r="IS6">
        <v>58</v>
      </c>
      <c r="IT6">
        <v>58</v>
      </c>
      <c r="IU6">
        <v>58</v>
      </c>
      <c r="IV6">
        <v>58</v>
      </c>
      <c r="IW6">
        <v>58</v>
      </c>
      <c r="IX6">
        <v>59</v>
      </c>
      <c r="IY6">
        <v>59</v>
      </c>
      <c r="IZ6">
        <v>59</v>
      </c>
      <c r="JA6">
        <v>59</v>
      </c>
      <c r="JB6">
        <v>59</v>
      </c>
      <c r="JC6">
        <v>59</v>
      </c>
      <c r="JD6">
        <v>59</v>
      </c>
      <c r="JE6">
        <v>59</v>
      </c>
      <c r="JF6">
        <v>59</v>
      </c>
      <c r="JG6">
        <v>59</v>
      </c>
      <c r="JH6">
        <v>59</v>
      </c>
      <c r="JI6">
        <v>59</v>
      </c>
      <c r="JJ6">
        <v>59</v>
      </c>
      <c r="JK6">
        <v>59</v>
      </c>
      <c r="JL6">
        <v>59</v>
      </c>
      <c r="JM6">
        <v>59</v>
      </c>
      <c r="JN6">
        <v>59</v>
      </c>
      <c r="JO6">
        <v>59</v>
      </c>
      <c r="JP6">
        <v>60</v>
      </c>
      <c r="JQ6">
        <v>60</v>
      </c>
      <c r="JR6">
        <v>60</v>
      </c>
      <c r="JS6">
        <v>60</v>
      </c>
      <c r="JT6">
        <v>60</v>
      </c>
      <c r="JU6">
        <v>60</v>
      </c>
      <c r="JV6">
        <v>60</v>
      </c>
      <c r="JW6">
        <v>60</v>
      </c>
      <c r="JX6">
        <v>60</v>
      </c>
      <c r="JY6">
        <v>60</v>
      </c>
      <c r="JZ6">
        <v>60</v>
      </c>
      <c r="KA6">
        <v>60</v>
      </c>
      <c r="KB6">
        <v>60</v>
      </c>
      <c r="KC6">
        <v>60</v>
      </c>
      <c r="KD6">
        <v>60</v>
      </c>
      <c r="KE6">
        <v>60</v>
      </c>
      <c r="KF6">
        <v>60</v>
      </c>
      <c r="KG6">
        <v>60</v>
      </c>
      <c r="KH6">
        <v>61</v>
      </c>
      <c r="KI6">
        <v>61</v>
      </c>
      <c r="KJ6">
        <v>61</v>
      </c>
      <c r="KK6">
        <v>61</v>
      </c>
      <c r="KL6">
        <v>61</v>
      </c>
      <c r="KM6">
        <v>61</v>
      </c>
      <c r="KN6">
        <v>61</v>
      </c>
      <c r="KO6">
        <v>61</v>
      </c>
      <c r="KP6">
        <v>61</v>
      </c>
      <c r="KQ6">
        <v>61</v>
      </c>
      <c r="KR6">
        <v>61</v>
      </c>
      <c r="KS6">
        <v>61</v>
      </c>
      <c r="KT6">
        <v>61</v>
      </c>
      <c r="KU6">
        <v>61</v>
      </c>
      <c r="KV6">
        <v>61</v>
      </c>
      <c r="KW6">
        <v>61</v>
      </c>
      <c r="KX6">
        <v>61</v>
      </c>
      <c r="KY6">
        <v>61</v>
      </c>
      <c r="KZ6">
        <v>62</v>
      </c>
      <c r="LA6">
        <v>62</v>
      </c>
      <c r="LB6">
        <v>62</v>
      </c>
      <c r="LC6">
        <v>62</v>
      </c>
      <c r="LD6">
        <v>62</v>
      </c>
      <c r="LE6">
        <v>62</v>
      </c>
      <c r="LF6">
        <v>62</v>
      </c>
      <c r="LG6">
        <v>62</v>
      </c>
      <c r="LH6">
        <v>62</v>
      </c>
      <c r="LI6">
        <v>62</v>
      </c>
      <c r="LJ6">
        <v>62</v>
      </c>
      <c r="LK6">
        <v>62</v>
      </c>
      <c r="LL6">
        <v>62</v>
      </c>
      <c r="LM6">
        <v>62</v>
      </c>
      <c r="LN6">
        <v>62</v>
      </c>
      <c r="LO6">
        <v>62</v>
      </c>
      <c r="LP6">
        <v>62</v>
      </c>
      <c r="LQ6">
        <v>62</v>
      </c>
      <c r="LR6">
        <v>63</v>
      </c>
      <c r="LS6">
        <v>63</v>
      </c>
      <c r="LT6">
        <v>63</v>
      </c>
      <c r="LU6">
        <v>63</v>
      </c>
      <c r="LV6">
        <v>63</v>
      </c>
      <c r="LW6">
        <v>63</v>
      </c>
      <c r="LX6">
        <v>63</v>
      </c>
      <c r="LY6">
        <v>63</v>
      </c>
      <c r="LZ6">
        <v>63</v>
      </c>
      <c r="MA6">
        <v>63</v>
      </c>
      <c r="MB6">
        <v>63</v>
      </c>
      <c r="MC6">
        <v>63</v>
      </c>
      <c r="MD6">
        <v>63</v>
      </c>
      <c r="ME6">
        <v>63</v>
      </c>
      <c r="MF6">
        <v>63</v>
      </c>
      <c r="MG6">
        <v>63</v>
      </c>
      <c r="MH6">
        <v>63</v>
      </c>
      <c r="MI6">
        <v>63</v>
      </c>
      <c r="MJ6">
        <v>64</v>
      </c>
      <c r="MK6">
        <v>64</v>
      </c>
      <c r="ML6">
        <v>64</v>
      </c>
      <c r="MM6">
        <v>64</v>
      </c>
      <c r="MN6">
        <v>64</v>
      </c>
      <c r="MO6">
        <v>64</v>
      </c>
      <c r="MP6">
        <v>64</v>
      </c>
      <c r="MQ6">
        <v>64</v>
      </c>
      <c r="MR6">
        <v>64</v>
      </c>
      <c r="MS6">
        <v>64</v>
      </c>
      <c r="MT6">
        <v>64</v>
      </c>
      <c r="MU6">
        <v>64</v>
      </c>
      <c r="MV6">
        <v>64</v>
      </c>
      <c r="MW6">
        <v>64</v>
      </c>
      <c r="MX6">
        <v>64</v>
      </c>
      <c r="MY6">
        <v>64</v>
      </c>
      <c r="MZ6">
        <v>64</v>
      </c>
      <c r="NA6">
        <v>64</v>
      </c>
      <c r="NB6">
        <v>65</v>
      </c>
      <c r="NC6">
        <v>65</v>
      </c>
      <c r="ND6">
        <v>65</v>
      </c>
      <c r="NE6">
        <v>65</v>
      </c>
      <c r="NF6">
        <v>65</v>
      </c>
      <c r="NG6">
        <v>65</v>
      </c>
      <c r="NH6">
        <v>65</v>
      </c>
      <c r="NI6">
        <v>65</v>
      </c>
      <c r="NJ6">
        <v>65</v>
      </c>
      <c r="NK6">
        <v>65</v>
      </c>
      <c r="NL6">
        <v>65</v>
      </c>
      <c r="NM6">
        <v>65</v>
      </c>
      <c r="NN6">
        <v>65</v>
      </c>
      <c r="NO6">
        <v>65</v>
      </c>
      <c r="NP6">
        <v>65</v>
      </c>
      <c r="NQ6">
        <v>65</v>
      </c>
      <c r="NR6">
        <v>65</v>
      </c>
      <c r="NS6">
        <v>65</v>
      </c>
    </row>
    <row r="7" spans="1:383" x14ac:dyDescent="0.3">
      <c r="A7" t="s">
        <v>132</v>
      </c>
      <c r="B7" t="s">
        <v>126</v>
      </c>
      <c r="C7" t="s">
        <v>128</v>
      </c>
      <c r="D7">
        <v>6.2000000000000003E-5</v>
      </c>
      <c r="E7">
        <v>9.2999999999999997E-5</v>
      </c>
      <c r="F7">
        <v>1.1E-4</v>
      </c>
      <c r="G7">
        <v>1.1900000000000001E-4</v>
      </c>
      <c r="H7">
        <v>1.2300000000000001E-4</v>
      </c>
      <c r="I7">
        <v>1.13E-4</v>
      </c>
      <c r="J7">
        <v>1.26E-4</v>
      </c>
      <c r="K7">
        <v>1.22E-4</v>
      </c>
      <c r="L7">
        <v>1.2400000000000001E-4</v>
      </c>
      <c r="M7">
        <v>1.3999999999999999E-4</v>
      </c>
      <c r="N7">
        <v>1.9000000000000001E-4</v>
      </c>
      <c r="O7">
        <v>1.54E-4</v>
      </c>
      <c r="P7">
        <v>1.26E-4</v>
      </c>
      <c r="Q7">
        <v>1.2400000000000001E-4</v>
      </c>
      <c r="R7">
        <v>1.3300000000000001E-4</v>
      </c>
      <c r="S7" t="s">
        <v>125</v>
      </c>
      <c r="T7" t="s">
        <v>125</v>
      </c>
      <c r="U7" t="s">
        <v>125</v>
      </c>
      <c r="V7" t="s">
        <v>125</v>
      </c>
      <c r="W7" t="s">
        <v>125</v>
      </c>
      <c r="X7">
        <v>1.13E-4</v>
      </c>
      <c r="Y7">
        <v>9.7999999999999997E-5</v>
      </c>
      <c r="Z7">
        <v>1.05E-4</v>
      </c>
      <c r="AA7">
        <v>1.0900000000000001E-4</v>
      </c>
      <c r="AB7">
        <v>1.03E-4</v>
      </c>
      <c r="AC7">
        <v>1.6000000000000001E-4</v>
      </c>
      <c r="AD7">
        <v>2.61E-4</v>
      </c>
      <c r="AE7">
        <v>2.42E-4</v>
      </c>
      <c r="AF7">
        <v>2.6400000000000002E-4</v>
      </c>
      <c r="AG7">
        <v>2.81E-4</v>
      </c>
      <c r="AH7">
        <v>1.4799999999999999E-4</v>
      </c>
      <c r="AI7">
        <v>1.47E-4</v>
      </c>
      <c r="AJ7">
        <v>2.3000000000000001E-4</v>
      </c>
      <c r="AK7" t="s">
        <v>125</v>
      </c>
      <c r="AL7" t="s">
        <v>125</v>
      </c>
      <c r="AM7" t="s">
        <v>125</v>
      </c>
      <c r="AN7" t="s">
        <v>125</v>
      </c>
      <c r="AO7" t="s">
        <v>125</v>
      </c>
      <c r="AP7">
        <v>1.13E-4</v>
      </c>
      <c r="AQ7">
        <v>1.01E-4</v>
      </c>
      <c r="AR7">
        <v>1.2999999999999999E-4</v>
      </c>
      <c r="AS7">
        <v>1.22E-4</v>
      </c>
      <c r="AT7">
        <v>1.2E-4</v>
      </c>
      <c r="AU7">
        <v>1.2999999999999999E-4</v>
      </c>
      <c r="AV7">
        <v>1.1400000000000001E-4</v>
      </c>
      <c r="AW7">
        <v>1.15E-4</v>
      </c>
      <c r="AX7">
        <v>1.21E-4</v>
      </c>
      <c r="AY7">
        <v>1.22E-4</v>
      </c>
      <c r="AZ7">
        <v>1.18E-4</v>
      </c>
      <c r="BA7">
        <v>1.56E-4</v>
      </c>
      <c r="BB7">
        <v>1.02E-4</v>
      </c>
      <c r="BC7" t="s">
        <v>125</v>
      </c>
      <c r="BD7" t="s">
        <v>125</v>
      </c>
      <c r="BE7" t="s">
        <v>125</v>
      </c>
      <c r="BF7" t="s">
        <v>125</v>
      </c>
      <c r="BG7" t="s">
        <v>125</v>
      </c>
      <c r="BH7">
        <v>2.3499999999999999E-4</v>
      </c>
      <c r="BI7">
        <v>2.24E-4</v>
      </c>
      <c r="BJ7">
        <v>2.34E-4</v>
      </c>
      <c r="BK7">
        <v>1.7799999999999999E-4</v>
      </c>
      <c r="BL7">
        <v>2.41E-4</v>
      </c>
      <c r="BM7">
        <v>2.4399999999999999E-4</v>
      </c>
      <c r="BN7">
        <v>2.3900000000000001E-4</v>
      </c>
      <c r="BO7">
        <v>2.5500000000000002E-4</v>
      </c>
      <c r="BP7">
        <v>1E-4</v>
      </c>
      <c r="BQ7">
        <v>1.22E-4</v>
      </c>
      <c r="BR7">
        <v>1.3100000000000001E-4</v>
      </c>
      <c r="BS7">
        <v>1.07E-4</v>
      </c>
      <c r="BT7">
        <v>2.4000000000000001E-4</v>
      </c>
      <c r="BU7" t="s">
        <v>125</v>
      </c>
      <c r="BV7" t="s">
        <v>125</v>
      </c>
      <c r="BW7" t="s">
        <v>125</v>
      </c>
      <c r="BX7" t="s">
        <v>125</v>
      </c>
      <c r="BY7" t="s">
        <v>125</v>
      </c>
      <c r="BZ7">
        <v>6.2000000000000003E-5</v>
      </c>
      <c r="CA7">
        <v>8.5000000000000006E-5</v>
      </c>
      <c r="CB7">
        <v>9.2999999999999997E-5</v>
      </c>
      <c r="CC7">
        <v>7.7000000000000001E-5</v>
      </c>
      <c r="CD7">
        <v>8.2999999999999998E-5</v>
      </c>
      <c r="CE7">
        <v>9.1000000000000003E-5</v>
      </c>
      <c r="CF7">
        <v>1.4100000000000001E-4</v>
      </c>
      <c r="CG7">
        <v>1.55E-4</v>
      </c>
      <c r="CH7">
        <v>7.4999999999999993E-5</v>
      </c>
      <c r="CI7">
        <v>9.7999999999999997E-5</v>
      </c>
      <c r="CJ7">
        <v>8.3999999999999995E-5</v>
      </c>
      <c r="CK7">
        <v>9.8999999999999994E-5</v>
      </c>
      <c r="CL7">
        <v>1.4799999999999999E-4</v>
      </c>
      <c r="CM7" t="s">
        <v>125</v>
      </c>
      <c r="CN7" t="s">
        <v>125</v>
      </c>
      <c r="CO7" t="s">
        <v>125</v>
      </c>
      <c r="CP7" t="s">
        <v>125</v>
      </c>
      <c r="CQ7" t="s">
        <v>125</v>
      </c>
      <c r="CR7">
        <v>1.7799999999999999E-4</v>
      </c>
      <c r="CS7">
        <v>1.7100000000000001E-4</v>
      </c>
      <c r="CT7">
        <v>1.8200000000000001E-4</v>
      </c>
      <c r="CU7">
        <v>2.24E-4</v>
      </c>
      <c r="CV7">
        <v>2.5000000000000001E-4</v>
      </c>
      <c r="CW7">
        <v>2.23E-4</v>
      </c>
      <c r="CX7">
        <v>1.1E-4</v>
      </c>
      <c r="CY7">
        <v>1.1400000000000001E-4</v>
      </c>
      <c r="CZ7">
        <v>1.01E-4</v>
      </c>
      <c r="DA7">
        <v>9.8999999999999994E-5</v>
      </c>
      <c r="DB7">
        <v>1.07E-4</v>
      </c>
      <c r="DC7">
        <v>1.7200000000000001E-4</v>
      </c>
      <c r="DD7">
        <v>1.08E-4</v>
      </c>
      <c r="DE7" t="s">
        <v>125</v>
      </c>
      <c r="DF7" t="s">
        <v>125</v>
      </c>
      <c r="DG7" t="s">
        <v>125</v>
      </c>
      <c r="DH7" t="s">
        <v>125</v>
      </c>
      <c r="DI7" t="s">
        <v>125</v>
      </c>
      <c r="DJ7">
        <v>1.27E-4</v>
      </c>
      <c r="DK7">
        <v>8.5000000000000006E-5</v>
      </c>
      <c r="DL7">
        <v>1.25E-4</v>
      </c>
      <c r="DM7">
        <v>1.15E-4</v>
      </c>
      <c r="DN7">
        <v>1.03E-4</v>
      </c>
      <c r="DO7">
        <v>1.02E-4</v>
      </c>
      <c r="DP7">
        <v>1.7200000000000001E-4</v>
      </c>
      <c r="DQ7">
        <v>1.1400000000000001E-4</v>
      </c>
      <c r="DR7">
        <v>1.9900000000000001E-4</v>
      </c>
      <c r="DS7">
        <v>2.4000000000000001E-4</v>
      </c>
      <c r="DT7">
        <v>2.5799999999999998E-4</v>
      </c>
      <c r="DU7">
        <v>2.61E-4</v>
      </c>
      <c r="DV7">
        <v>1.54E-4</v>
      </c>
      <c r="DW7" t="s">
        <v>125</v>
      </c>
      <c r="DX7" t="s">
        <v>125</v>
      </c>
      <c r="DY7" t="s">
        <v>125</v>
      </c>
      <c r="DZ7" t="s">
        <v>125</v>
      </c>
      <c r="EA7" t="s">
        <v>125</v>
      </c>
      <c r="EB7">
        <v>1.4799999999999999E-4</v>
      </c>
      <c r="EC7">
        <v>1.7200000000000001E-4</v>
      </c>
      <c r="ED7">
        <v>1.7000000000000001E-4</v>
      </c>
      <c r="EE7">
        <v>1.63E-4</v>
      </c>
      <c r="EF7">
        <v>1.25E-4</v>
      </c>
      <c r="EG7">
        <v>1.9000000000000001E-4</v>
      </c>
      <c r="EH7">
        <v>1.3999999999999999E-4</v>
      </c>
      <c r="EI7">
        <v>1.8100000000000001E-4</v>
      </c>
      <c r="EJ7">
        <v>1.3100000000000001E-4</v>
      </c>
      <c r="EK7">
        <v>1.4300000000000001E-4</v>
      </c>
      <c r="EL7">
        <v>1.18E-4</v>
      </c>
      <c r="EM7">
        <v>1.34E-4</v>
      </c>
      <c r="EN7">
        <v>1.5100000000000001E-4</v>
      </c>
      <c r="EO7" t="s">
        <v>125</v>
      </c>
      <c r="EP7" t="s">
        <v>125</v>
      </c>
      <c r="EQ7" t="s">
        <v>125</v>
      </c>
      <c r="ER7" t="s">
        <v>125</v>
      </c>
      <c r="ES7" t="s">
        <v>125</v>
      </c>
      <c r="ET7">
        <v>7.3999999999999996E-5</v>
      </c>
      <c r="EU7">
        <v>1.22E-4</v>
      </c>
      <c r="EV7">
        <v>1.2E-4</v>
      </c>
      <c r="EW7">
        <v>1.0399999999999999E-4</v>
      </c>
      <c r="EX7">
        <v>1.03E-4</v>
      </c>
      <c r="EY7">
        <v>1.3300000000000001E-4</v>
      </c>
      <c r="EZ7">
        <v>1.1400000000000001E-4</v>
      </c>
      <c r="FA7">
        <v>1.08E-4</v>
      </c>
      <c r="FB7">
        <v>1.2E-4</v>
      </c>
      <c r="FC7">
        <v>1.1900000000000001E-4</v>
      </c>
      <c r="FD7">
        <v>1.4999999999999999E-4</v>
      </c>
      <c r="FE7">
        <v>2.5999999999999998E-4</v>
      </c>
      <c r="FF7">
        <v>2.23E-4</v>
      </c>
      <c r="FG7" t="s">
        <v>125</v>
      </c>
      <c r="FH7" t="s">
        <v>125</v>
      </c>
      <c r="FI7" t="s">
        <v>125</v>
      </c>
      <c r="FJ7" t="s">
        <v>125</v>
      </c>
      <c r="FK7" t="s">
        <v>125</v>
      </c>
      <c r="FL7">
        <v>7.8999999999999996E-5</v>
      </c>
      <c r="FM7">
        <v>8.7000000000000001E-5</v>
      </c>
      <c r="FN7">
        <v>1.01E-4</v>
      </c>
      <c r="FO7">
        <v>8.7000000000000001E-5</v>
      </c>
      <c r="FP7">
        <v>9.1000000000000003E-5</v>
      </c>
      <c r="FQ7">
        <v>9.2999999999999997E-5</v>
      </c>
      <c r="FR7">
        <v>1.0399999999999999E-4</v>
      </c>
      <c r="FS7">
        <v>9.7999999999999997E-5</v>
      </c>
      <c r="FT7">
        <v>1.4200000000000001E-4</v>
      </c>
      <c r="FU7">
        <v>1.7000000000000001E-4</v>
      </c>
      <c r="FV7">
        <v>1.5100000000000001E-4</v>
      </c>
      <c r="FW7">
        <v>1.47E-4</v>
      </c>
      <c r="FX7">
        <v>1.7200000000000001E-4</v>
      </c>
      <c r="FY7" t="s">
        <v>125</v>
      </c>
      <c r="FZ7" t="s">
        <v>125</v>
      </c>
      <c r="GA7" t="s">
        <v>125</v>
      </c>
      <c r="GB7" t="s">
        <v>125</v>
      </c>
      <c r="GC7" t="s">
        <v>125</v>
      </c>
      <c r="GD7">
        <v>9.6000000000000002E-5</v>
      </c>
      <c r="GE7">
        <v>8.3999999999999995E-5</v>
      </c>
      <c r="GF7">
        <v>9.7E-5</v>
      </c>
      <c r="GG7">
        <v>9.6000000000000002E-5</v>
      </c>
      <c r="GH7">
        <v>1.03E-4</v>
      </c>
      <c r="GI7">
        <v>1.01E-4</v>
      </c>
      <c r="GJ7">
        <v>8.7999999999999998E-5</v>
      </c>
      <c r="GK7">
        <v>1.15E-4</v>
      </c>
      <c r="GL7">
        <v>9.2999999999999997E-5</v>
      </c>
      <c r="GM7">
        <v>1.07E-4</v>
      </c>
      <c r="GN7">
        <v>1.18E-4</v>
      </c>
      <c r="GO7">
        <v>9.6000000000000002E-5</v>
      </c>
      <c r="GP7">
        <v>1.3300000000000001E-4</v>
      </c>
      <c r="GQ7" t="s">
        <v>125</v>
      </c>
      <c r="GR7" t="s">
        <v>125</v>
      </c>
      <c r="GS7" t="s">
        <v>125</v>
      </c>
      <c r="GT7" t="s">
        <v>125</v>
      </c>
      <c r="GU7" t="s">
        <v>125</v>
      </c>
      <c r="GV7">
        <v>1.7899999999999999E-4</v>
      </c>
      <c r="GW7">
        <v>1.13E-4</v>
      </c>
      <c r="GX7">
        <v>1.05E-4</v>
      </c>
      <c r="GY7">
        <v>1.17E-4</v>
      </c>
      <c r="GZ7">
        <v>1.47E-4</v>
      </c>
      <c r="HA7">
        <v>1.4999999999999999E-4</v>
      </c>
      <c r="HB7">
        <v>1.9000000000000001E-4</v>
      </c>
      <c r="HC7">
        <v>1.03E-4</v>
      </c>
      <c r="HD7">
        <v>1.27E-4</v>
      </c>
      <c r="HE7">
        <v>1.4899999999999999E-4</v>
      </c>
      <c r="HF7">
        <v>1.44E-4</v>
      </c>
      <c r="HG7">
        <v>1.55E-4</v>
      </c>
      <c r="HH7">
        <v>1.13E-4</v>
      </c>
      <c r="HI7" t="s">
        <v>125</v>
      </c>
      <c r="HJ7" t="s">
        <v>125</v>
      </c>
      <c r="HK7" t="s">
        <v>125</v>
      </c>
      <c r="HL7" t="s">
        <v>125</v>
      </c>
      <c r="HM7" t="s">
        <v>125</v>
      </c>
      <c r="HN7">
        <v>1.07E-4</v>
      </c>
      <c r="HO7">
        <v>1.12E-4</v>
      </c>
      <c r="HP7">
        <v>1.84E-4</v>
      </c>
      <c r="HQ7">
        <v>7.8999999999999996E-5</v>
      </c>
      <c r="HR7">
        <v>1.2E-4</v>
      </c>
      <c r="HS7">
        <v>7.8999999999999996E-5</v>
      </c>
      <c r="HT7">
        <v>1.17E-4</v>
      </c>
      <c r="HU7">
        <v>9.3999999999999994E-5</v>
      </c>
      <c r="HV7">
        <v>9.7999999999999997E-5</v>
      </c>
      <c r="HW7">
        <v>1E-4</v>
      </c>
      <c r="HX7">
        <v>1.13E-4</v>
      </c>
      <c r="HY7">
        <v>1.34E-4</v>
      </c>
      <c r="HZ7">
        <v>1.7000000000000001E-4</v>
      </c>
      <c r="IA7" t="s">
        <v>125</v>
      </c>
      <c r="IB7" t="s">
        <v>125</v>
      </c>
      <c r="IC7" t="s">
        <v>125</v>
      </c>
      <c r="ID7" t="s">
        <v>125</v>
      </c>
      <c r="IE7" t="s">
        <v>125</v>
      </c>
      <c r="IF7">
        <v>1.35E-4</v>
      </c>
      <c r="IG7">
        <v>1.4100000000000001E-4</v>
      </c>
      <c r="IH7">
        <v>1.3100000000000001E-4</v>
      </c>
      <c r="II7">
        <v>1.5200000000000001E-4</v>
      </c>
      <c r="IJ7">
        <v>1.07E-4</v>
      </c>
      <c r="IK7">
        <v>1.18E-4</v>
      </c>
      <c r="IL7">
        <v>1.34E-4</v>
      </c>
      <c r="IM7">
        <v>1.21E-4</v>
      </c>
      <c r="IN7">
        <v>1.3200000000000001E-4</v>
      </c>
      <c r="IO7">
        <v>1.21E-4</v>
      </c>
      <c r="IP7">
        <v>1.1E-4</v>
      </c>
      <c r="IQ7">
        <v>1.65E-4</v>
      </c>
      <c r="IR7">
        <v>1.3200000000000001E-4</v>
      </c>
      <c r="IS7" t="s">
        <v>125</v>
      </c>
      <c r="IT7" t="s">
        <v>125</v>
      </c>
      <c r="IU7" t="s">
        <v>125</v>
      </c>
      <c r="IV7" t="s">
        <v>125</v>
      </c>
      <c r="IW7" t="s">
        <v>125</v>
      </c>
      <c r="IX7">
        <v>1.35E-4</v>
      </c>
      <c r="IY7">
        <v>1.0399999999999999E-4</v>
      </c>
      <c r="IZ7">
        <v>1.4799999999999999E-4</v>
      </c>
      <c r="JA7">
        <v>1.63E-4</v>
      </c>
      <c r="JB7">
        <v>9.8999999999999994E-5</v>
      </c>
      <c r="JC7">
        <v>1.8699999999999999E-4</v>
      </c>
      <c r="JD7">
        <v>1.0900000000000001E-4</v>
      </c>
      <c r="JE7">
        <v>9.7999999999999997E-5</v>
      </c>
      <c r="JF7">
        <v>1.6100000000000001E-4</v>
      </c>
      <c r="JG7">
        <v>1.36E-4</v>
      </c>
      <c r="JH7">
        <v>1.03E-4</v>
      </c>
      <c r="JI7">
        <v>1.0900000000000001E-4</v>
      </c>
      <c r="JJ7">
        <v>1.2899999999999999E-4</v>
      </c>
      <c r="JK7" t="s">
        <v>125</v>
      </c>
      <c r="JL7" t="s">
        <v>125</v>
      </c>
      <c r="JM7" t="s">
        <v>125</v>
      </c>
      <c r="JN7" t="s">
        <v>125</v>
      </c>
      <c r="JO7" t="s">
        <v>125</v>
      </c>
      <c r="JP7">
        <v>1.01E-4</v>
      </c>
      <c r="JQ7">
        <v>8.8999999999999995E-5</v>
      </c>
      <c r="JR7">
        <v>1.0399999999999999E-4</v>
      </c>
      <c r="JS7">
        <v>1.0900000000000001E-4</v>
      </c>
      <c r="JT7">
        <v>8.6000000000000003E-5</v>
      </c>
      <c r="JU7">
        <v>1.1400000000000001E-4</v>
      </c>
      <c r="JV7">
        <v>1E-4</v>
      </c>
      <c r="JW7">
        <v>1.8000000000000001E-4</v>
      </c>
      <c r="JX7">
        <v>1.3200000000000001E-4</v>
      </c>
      <c r="JY7">
        <v>1.15E-4</v>
      </c>
      <c r="JZ7">
        <v>1.4200000000000001E-4</v>
      </c>
      <c r="KA7">
        <v>1.16E-4</v>
      </c>
      <c r="KB7">
        <v>1.54E-4</v>
      </c>
      <c r="KC7" t="s">
        <v>125</v>
      </c>
      <c r="KD7" t="s">
        <v>125</v>
      </c>
      <c r="KE7" t="s">
        <v>125</v>
      </c>
      <c r="KF7" t="s">
        <v>125</v>
      </c>
      <c r="KG7" t="s">
        <v>125</v>
      </c>
      <c r="KH7">
        <v>9.3999999999999994E-5</v>
      </c>
      <c r="KI7">
        <v>2.0699999999999999E-4</v>
      </c>
      <c r="KJ7">
        <v>1.83E-4</v>
      </c>
      <c r="KK7">
        <v>1.83E-4</v>
      </c>
      <c r="KL7">
        <v>1.84E-4</v>
      </c>
      <c r="KM7">
        <v>1.4300000000000001E-4</v>
      </c>
      <c r="KN7">
        <v>2.2499999999999999E-4</v>
      </c>
      <c r="KO7">
        <v>1.66E-4</v>
      </c>
      <c r="KP7">
        <v>9.7999999999999997E-5</v>
      </c>
      <c r="KQ7">
        <v>1.1900000000000001E-4</v>
      </c>
      <c r="KR7">
        <v>9.0000000000000006E-5</v>
      </c>
      <c r="KS7">
        <v>1.66E-4</v>
      </c>
      <c r="KT7">
        <v>1.01E-4</v>
      </c>
      <c r="KU7" t="s">
        <v>125</v>
      </c>
      <c r="KV7" t="s">
        <v>125</v>
      </c>
      <c r="KW7" t="s">
        <v>125</v>
      </c>
      <c r="KX7" t="s">
        <v>125</v>
      </c>
      <c r="KY7" t="s">
        <v>125</v>
      </c>
      <c r="KZ7">
        <v>1.56E-4</v>
      </c>
      <c r="LA7">
        <v>1.25E-4</v>
      </c>
      <c r="LB7">
        <v>1.6899999999999999E-4</v>
      </c>
      <c r="LC7">
        <v>1.34E-4</v>
      </c>
      <c r="LD7">
        <v>1.7699999999999999E-4</v>
      </c>
      <c r="LE7">
        <v>1.2799999999999999E-4</v>
      </c>
      <c r="LF7">
        <v>1.34E-4</v>
      </c>
      <c r="LG7">
        <v>1.4999999999999999E-4</v>
      </c>
      <c r="LH7">
        <v>1.26E-4</v>
      </c>
      <c r="LI7">
        <v>1.21E-4</v>
      </c>
      <c r="LJ7">
        <v>1.4200000000000001E-4</v>
      </c>
      <c r="LK7">
        <v>1.6799999999999999E-4</v>
      </c>
      <c r="LL7">
        <v>1.6100000000000001E-4</v>
      </c>
      <c r="LM7" t="s">
        <v>125</v>
      </c>
      <c r="LN7" t="s">
        <v>125</v>
      </c>
      <c r="LO7" t="s">
        <v>125</v>
      </c>
      <c r="LP7" t="s">
        <v>125</v>
      </c>
      <c r="LQ7" t="s">
        <v>125</v>
      </c>
      <c r="LR7">
        <v>1.22E-4</v>
      </c>
      <c r="LS7">
        <v>1.3200000000000001E-4</v>
      </c>
      <c r="LT7">
        <v>1.15E-4</v>
      </c>
      <c r="LU7">
        <v>1.1E-4</v>
      </c>
      <c r="LV7">
        <v>1.76E-4</v>
      </c>
      <c r="LW7">
        <v>9.6000000000000002E-5</v>
      </c>
      <c r="LX7">
        <v>1.8599999999999999E-4</v>
      </c>
      <c r="LY7">
        <v>1.9799999999999999E-4</v>
      </c>
      <c r="LZ7">
        <v>1.6200000000000001E-4</v>
      </c>
      <c r="MA7">
        <v>1.84E-4</v>
      </c>
      <c r="MB7">
        <v>1.6899999999999999E-4</v>
      </c>
      <c r="MC7">
        <v>1.7699999999999999E-4</v>
      </c>
      <c r="MD7">
        <v>2.03E-4</v>
      </c>
      <c r="ME7" t="s">
        <v>125</v>
      </c>
      <c r="MF7" t="s">
        <v>125</v>
      </c>
      <c r="MG7" t="s">
        <v>125</v>
      </c>
      <c r="MH7" t="s">
        <v>125</v>
      </c>
      <c r="MI7" t="s">
        <v>125</v>
      </c>
      <c r="MJ7">
        <v>1.06E-4</v>
      </c>
      <c r="MK7">
        <v>1.03E-4</v>
      </c>
      <c r="ML7">
        <v>1.5899999999999999E-4</v>
      </c>
      <c r="MM7">
        <v>1.1400000000000001E-4</v>
      </c>
      <c r="MN7">
        <v>9.2999999999999997E-5</v>
      </c>
      <c r="MO7">
        <v>9.7E-5</v>
      </c>
      <c r="MP7">
        <v>1.02E-4</v>
      </c>
      <c r="MQ7">
        <v>1.05E-4</v>
      </c>
      <c r="MR7">
        <v>1.06E-4</v>
      </c>
      <c r="MS7">
        <v>1.13E-4</v>
      </c>
      <c r="MT7">
        <v>1.0900000000000001E-4</v>
      </c>
      <c r="MU7">
        <v>1.26E-4</v>
      </c>
      <c r="MV7">
        <v>1.3999999999999999E-4</v>
      </c>
      <c r="MW7" t="s">
        <v>125</v>
      </c>
      <c r="MX7" t="s">
        <v>125</v>
      </c>
      <c r="MY7" t="s">
        <v>125</v>
      </c>
      <c r="MZ7" t="s">
        <v>125</v>
      </c>
      <c r="NA7" t="s">
        <v>125</v>
      </c>
      <c r="NB7">
        <v>1.18E-4</v>
      </c>
      <c r="NC7">
        <v>1.25E-4</v>
      </c>
      <c r="ND7">
        <v>1.35E-4</v>
      </c>
      <c r="NE7">
        <v>1.3999999999999999E-4</v>
      </c>
      <c r="NF7">
        <v>1.3999999999999999E-4</v>
      </c>
      <c r="NG7">
        <v>1.37E-4</v>
      </c>
      <c r="NH7">
        <v>1.5899999999999999E-4</v>
      </c>
      <c r="NI7">
        <v>1.6100000000000001E-4</v>
      </c>
      <c r="NJ7">
        <v>1.74E-4</v>
      </c>
      <c r="NK7">
        <v>1.74E-4</v>
      </c>
      <c r="NL7">
        <v>1.4899999999999999E-4</v>
      </c>
      <c r="NM7">
        <v>1.5799999999999999E-4</v>
      </c>
      <c r="NN7">
        <v>1.13E-4</v>
      </c>
      <c r="NO7" t="s">
        <v>125</v>
      </c>
      <c r="NP7" t="s">
        <v>125</v>
      </c>
      <c r="NQ7" t="s">
        <v>125</v>
      </c>
      <c r="NR7" t="s">
        <v>125</v>
      </c>
      <c r="NS7" t="s">
        <v>125</v>
      </c>
    </row>
    <row r="8" spans="1:383" x14ac:dyDescent="0.3">
      <c r="A8" t="s">
        <v>131</v>
      </c>
      <c r="B8" t="s">
        <v>126</v>
      </c>
      <c r="C8" t="s">
        <v>128</v>
      </c>
      <c r="D8">
        <v>7.6000000000000004E-5</v>
      </c>
      <c r="E8">
        <v>9.1000000000000003E-5</v>
      </c>
      <c r="F8">
        <v>1.06E-4</v>
      </c>
      <c r="G8">
        <v>1.16E-4</v>
      </c>
      <c r="H8">
        <v>1.2300000000000001E-4</v>
      </c>
      <c r="I8">
        <v>8.2999999999999998E-5</v>
      </c>
      <c r="J8">
        <v>1.2999999999999999E-4</v>
      </c>
      <c r="K8">
        <v>7.7000000000000001E-5</v>
      </c>
      <c r="L8">
        <v>1.2799999999999999E-4</v>
      </c>
      <c r="M8">
        <v>1.01E-4</v>
      </c>
      <c r="N8">
        <v>1.12E-4</v>
      </c>
      <c r="O8">
        <v>9.3999999999999994E-5</v>
      </c>
      <c r="P8">
        <v>1.26E-4</v>
      </c>
      <c r="Q8">
        <v>1.15E-4</v>
      </c>
      <c r="R8">
        <v>1.27E-4</v>
      </c>
      <c r="S8" t="s">
        <v>125</v>
      </c>
      <c r="T8" t="s">
        <v>125</v>
      </c>
      <c r="U8" t="s">
        <v>125</v>
      </c>
      <c r="V8" t="s">
        <v>125</v>
      </c>
      <c r="W8" t="s">
        <v>125</v>
      </c>
      <c r="X8">
        <v>8.6000000000000003E-5</v>
      </c>
      <c r="Y8">
        <v>7.2999999999999999E-5</v>
      </c>
      <c r="Z8">
        <v>8.5000000000000006E-5</v>
      </c>
      <c r="AA8">
        <v>7.4999999999999993E-5</v>
      </c>
      <c r="AB8">
        <v>9.6000000000000002E-5</v>
      </c>
      <c r="AC8">
        <v>1.6000000000000001E-4</v>
      </c>
      <c r="AD8">
        <v>1.7799999999999999E-4</v>
      </c>
      <c r="AE8">
        <v>1.4799999999999999E-4</v>
      </c>
      <c r="AF8">
        <v>1.8699999999999999E-4</v>
      </c>
      <c r="AG8">
        <v>2.1699999999999999E-4</v>
      </c>
      <c r="AH8">
        <v>1.13E-4</v>
      </c>
      <c r="AI8">
        <v>1.18E-4</v>
      </c>
      <c r="AJ8">
        <v>1.8699999999999999E-4</v>
      </c>
      <c r="AK8" t="s">
        <v>125</v>
      </c>
      <c r="AL8" t="s">
        <v>125</v>
      </c>
      <c r="AM8" t="s">
        <v>125</v>
      </c>
      <c r="AN8" t="s">
        <v>125</v>
      </c>
      <c r="AO8" t="s">
        <v>125</v>
      </c>
      <c r="AP8">
        <v>1.11E-4</v>
      </c>
      <c r="AQ8">
        <v>1.1900000000000001E-4</v>
      </c>
      <c r="AR8">
        <v>1.3100000000000001E-4</v>
      </c>
      <c r="AS8">
        <v>1.16E-4</v>
      </c>
      <c r="AT8">
        <v>1.13E-4</v>
      </c>
      <c r="AU8">
        <v>1.11E-4</v>
      </c>
      <c r="AV8">
        <v>1.13E-4</v>
      </c>
      <c r="AW8">
        <v>1.2400000000000001E-4</v>
      </c>
      <c r="AX8">
        <v>1.1E-4</v>
      </c>
      <c r="AY8">
        <v>1.2E-4</v>
      </c>
      <c r="AZ8">
        <v>1.3300000000000001E-4</v>
      </c>
      <c r="BA8">
        <v>9.2E-5</v>
      </c>
      <c r="BB8">
        <v>1.21E-4</v>
      </c>
      <c r="BC8" t="s">
        <v>125</v>
      </c>
      <c r="BD8" t="s">
        <v>125</v>
      </c>
      <c r="BE8" t="s">
        <v>125</v>
      </c>
      <c r="BF8" t="s">
        <v>125</v>
      </c>
      <c r="BG8" t="s">
        <v>125</v>
      </c>
      <c r="BH8">
        <v>1.2400000000000001E-4</v>
      </c>
      <c r="BI8">
        <v>1.2799999999999999E-4</v>
      </c>
      <c r="BJ8">
        <v>1.15E-4</v>
      </c>
      <c r="BK8">
        <v>1.5200000000000001E-4</v>
      </c>
      <c r="BL8">
        <v>1.0900000000000001E-4</v>
      </c>
      <c r="BM8">
        <v>1.07E-4</v>
      </c>
      <c r="BN8">
        <v>1.07E-4</v>
      </c>
      <c r="BO8">
        <v>1.15E-4</v>
      </c>
      <c r="BP8">
        <v>7.4999999999999993E-5</v>
      </c>
      <c r="BQ8">
        <v>8.8999999999999995E-5</v>
      </c>
      <c r="BR8">
        <v>1.73E-4</v>
      </c>
      <c r="BS8">
        <v>1.21E-4</v>
      </c>
      <c r="BT8">
        <v>1.3200000000000001E-4</v>
      </c>
      <c r="BU8" t="s">
        <v>125</v>
      </c>
      <c r="BV8" t="s">
        <v>125</v>
      </c>
      <c r="BW8" t="s">
        <v>125</v>
      </c>
      <c r="BX8" t="s">
        <v>125</v>
      </c>
      <c r="BY8" t="s">
        <v>125</v>
      </c>
      <c r="BZ8">
        <v>7.6000000000000004E-5</v>
      </c>
      <c r="CA8">
        <v>9.2E-5</v>
      </c>
      <c r="CB8">
        <v>9.1000000000000003E-5</v>
      </c>
      <c r="CC8">
        <v>6.9999999999999994E-5</v>
      </c>
      <c r="CD8">
        <v>7.1000000000000005E-5</v>
      </c>
      <c r="CE8">
        <v>7.3999999999999996E-5</v>
      </c>
      <c r="CF8">
        <v>1.1E-4</v>
      </c>
      <c r="CG8">
        <v>9.0000000000000006E-5</v>
      </c>
      <c r="CH8">
        <v>1.15E-4</v>
      </c>
      <c r="CI8">
        <v>1.22E-4</v>
      </c>
      <c r="CJ8">
        <v>1.3100000000000001E-4</v>
      </c>
      <c r="CK8">
        <v>1.06E-4</v>
      </c>
      <c r="CL8">
        <v>2.1699999999999999E-4</v>
      </c>
      <c r="CM8" t="s">
        <v>125</v>
      </c>
      <c r="CN8" t="s">
        <v>125</v>
      </c>
      <c r="CO8" t="s">
        <v>125</v>
      </c>
      <c r="CP8" t="s">
        <v>125</v>
      </c>
      <c r="CQ8" t="s">
        <v>125</v>
      </c>
      <c r="CR8">
        <v>1.05E-4</v>
      </c>
      <c r="CS8">
        <v>1.06E-4</v>
      </c>
      <c r="CT8">
        <v>1.08E-4</v>
      </c>
      <c r="CU8">
        <v>1.2300000000000001E-4</v>
      </c>
      <c r="CV8">
        <v>9.3999999999999994E-5</v>
      </c>
      <c r="CW8">
        <v>1.34E-4</v>
      </c>
      <c r="CX8">
        <v>8.3999999999999995E-5</v>
      </c>
      <c r="CY8">
        <v>9.1000000000000003E-5</v>
      </c>
      <c r="CZ8">
        <v>8.7000000000000001E-5</v>
      </c>
      <c r="DA8">
        <v>1.11E-4</v>
      </c>
      <c r="DB8">
        <v>9.8999999999999994E-5</v>
      </c>
      <c r="DC8">
        <v>1.27E-4</v>
      </c>
      <c r="DD8">
        <v>1.2E-4</v>
      </c>
      <c r="DE8" t="s">
        <v>125</v>
      </c>
      <c r="DF8" t="s">
        <v>125</v>
      </c>
      <c r="DG8" t="s">
        <v>125</v>
      </c>
      <c r="DH8" t="s">
        <v>125</v>
      </c>
      <c r="DI8" t="s">
        <v>125</v>
      </c>
      <c r="DJ8">
        <v>1.3200000000000001E-4</v>
      </c>
      <c r="DK8">
        <v>1.05E-4</v>
      </c>
      <c r="DL8">
        <v>1.45E-4</v>
      </c>
      <c r="DM8">
        <v>1.05E-4</v>
      </c>
      <c r="DN8">
        <v>1.6000000000000001E-4</v>
      </c>
      <c r="DO8">
        <v>1.5899999999999999E-4</v>
      </c>
      <c r="DP8">
        <v>1.07E-4</v>
      </c>
      <c r="DQ8">
        <v>8.8999999999999995E-5</v>
      </c>
      <c r="DR8">
        <v>1.1900000000000001E-4</v>
      </c>
      <c r="DS8">
        <v>2.14E-4</v>
      </c>
      <c r="DT8">
        <v>1.2300000000000001E-4</v>
      </c>
      <c r="DU8">
        <v>2.41E-4</v>
      </c>
      <c r="DV8">
        <v>1.44E-4</v>
      </c>
      <c r="DW8" t="s">
        <v>125</v>
      </c>
      <c r="DX8" t="s">
        <v>125</v>
      </c>
      <c r="DY8" t="s">
        <v>125</v>
      </c>
      <c r="DZ8" t="s">
        <v>125</v>
      </c>
      <c r="EA8" t="s">
        <v>125</v>
      </c>
      <c r="EB8">
        <v>1.07E-4</v>
      </c>
      <c r="EC8">
        <v>1.08E-4</v>
      </c>
      <c r="ED8">
        <v>1.08E-4</v>
      </c>
      <c r="EE8">
        <v>1.07E-4</v>
      </c>
      <c r="EF8">
        <v>9.3999999999999994E-5</v>
      </c>
      <c r="EG8">
        <v>1.05E-4</v>
      </c>
      <c r="EH8">
        <v>1.1900000000000001E-4</v>
      </c>
      <c r="EI8">
        <v>1.07E-4</v>
      </c>
      <c r="EJ8">
        <v>1.25E-4</v>
      </c>
      <c r="EK8">
        <v>1.27E-4</v>
      </c>
      <c r="EL8">
        <v>1.7000000000000001E-4</v>
      </c>
      <c r="EM8">
        <v>1.27E-4</v>
      </c>
      <c r="EN8">
        <v>1.64E-4</v>
      </c>
      <c r="EO8" t="s">
        <v>125</v>
      </c>
      <c r="EP8" t="s">
        <v>125</v>
      </c>
      <c r="EQ8" t="s">
        <v>125</v>
      </c>
      <c r="ER8" t="s">
        <v>125</v>
      </c>
      <c r="ES8" t="s">
        <v>125</v>
      </c>
      <c r="ET8">
        <v>1.1E-4</v>
      </c>
      <c r="EU8">
        <v>8.2999999999999998E-5</v>
      </c>
      <c r="EV8">
        <v>7.3999999999999996E-5</v>
      </c>
      <c r="EW8">
        <v>1.2899999999999999E-4</v>
      </c>
      <c r="EX8">
        <v>8.6000000000000003E-5</v>
      </c>
      <c r="EY8">
        <v>9.1000000000000003E-5</v>
      </c>
      <c r="EZ8">
        <v>9.5000000000000005E-5</v>
      </c>
      <c r="FA8">
        <v>9.2999999999999997E-5</v>
      </c>
      <c r="FB8">
        <v>1.06E-4</v>
      </c>
      <c r="FC8">
        <v>1.16E-4</v>
      </c>
      <c r="FD8">
        <v>1.2300000000000001E-4</v>
      </c>
      <c r="FE8">
        <v>1.3300000000000001E-4</v>
      </c>
      <c r="FF8">
        <v>1.3799999999999999E-4</v>
      </c>
      <c r="FG8" t="s">
        <v>125</v>
      </c>
      <c r="FH8" t="s">
        <v>125</v>
      </c>
      <c r="FI8" t="s">
        <v>125</v>
      </c>
      <c r="FJ8" t="s">
        <v>125</v>
      </c>
      <c r="FK8" t="s">
        <v>125</v>
      </c>
      <c r="FL8">
        <v>8.2999999999999998E-5</v>
      </c>
      <c r="FM8">
        <v>1.65E-4</v>
      </c>
      <c r="FN8">
        <v>1.7699999999999999E-4</v>
      </c>
      <c r="FO8">
        <v>1.7000000000000001E-4</v>
      </c>
      <c r="FP8">
        <v>1.75E-4</v>
      </c>
      <c r="FQ8">
        <v>1.7799999999999999E-4</v>
      </c>
      <c r="FR8">
        <v>1.73E-4</v>
      </c>
      <c r="FS8">
        <v>1.6799999999999999E-4</v>
      </c>
      <c r="FT8">
        <v>9.7999999999999997E-5</v>
      </c>
      <c r="FU8">
        <v>1.9699999999999999E-4</v>
      </c>
      <c r="FV8">
        <v>1.34E-4</v>
      </c>
      <c r="FW8">
        <v>1.2899999999999999E-4</v>
      </c>
      <c r="FX8">
        <v>1.3100000000000001E-4</v>
      </c>
      <c r="FY8" t="s">
        <v>125</v>
      </c>
      <c r="FZ8" t="s">
        <v>125</v>
      </c>
      <c r="GA8" t="s">
        <v>125</v>
      </c>
      <c r="GB8" t="s">
        <v>125</v>
      </c>
      <c r="GC8" t="s">
        <v>125</v>
      </c>
      <c r="GD8">
        <v>1.5899999999999999E-4</v>
      </c>
      <c r="GE8">
        <v>1.5200000000000001E-4</v>
      </c>
      <c r="GF8">
        <v>1.1E-4</v>
      </c>
      <c r="GG8">
        <v>9.8999999999999994E-5</v>
      </c>
      <c r="GH8">
        <v>1.01E-4</v>
      </c>
      <c r="GI8">
        <v>1.11E-4</v>
      </c>
      <c r="GJ8">
        <v>7.7000000000000001E-5</v>
      </c>
      <c r="GK8">
        <v>1.21E-4</v>
      </c>
      <c r="GL8">
        <v>9.6000000000000002E-5</v>
      </c>
      <c r="GM8">
        <v>9.7999999999999997E-5</v>
      </c>
      <c r="GN8">
        <v>1.21E-4</v>
      </c>
      <c r="GO8">
        <v>1.2999999999999999E-4</v>
      </c>
      <c r="GP8">
        <v>1.08E-4</v>
      </c>
      <c r="GQ8" t="s">
        <v>125</v>
      </c>
      <c r="GR8" t="s">
        <v>125</v>
      </c>
      <c r="GS8" t="s">
        <v>125</v>
      </c>
      <c r="GT8" t="s">
        <v>125</v>
      </c>
      <c r="GU8" t="s">
        <v>125</v>
      </c>
      <c r="GV8">
        <v>1.0399999999999999E-4</v>
      </c>
      <c r="GW8">
        <v>1.03E-4</v>
      </c>
      <c r="GX8">
        <v>1.4200000000000001E-4</v>
      </c>
      <c r="GY8">
        <v>1.3899999999999999E-4</v>
      </c>
      <c r="GZ8">
        <v>1.1900000000000001E-4</v>
      </c>
      <c r="HA8">
        <v>1.13E-4</v>
      </c>
      <c r="HB8">
        <v>1.17E-4</v>
      </c>
      <c r="HC8">
        <v>1.1400000000000001E-4</v>
      </c>
      <c r="HD8">
        <v>8.8999999999999995E-5</v>
      </c>
      <c r="HE8">
        <v>9.6000000000000002E-5</v>
      </c>
      <c r="HF8">
        <v>1.05E-4</v>
      </c>
      <c r="HG8">
        <v>1.11E-4</v>
      </c>
      <c r="HH8">
        <v>1.4999999999999999E-4</v>
      </c>
      <c r="HI8" t="s">
        <v>125</v>
      </c>
      <c r="HJ8" t="s">
        <v>125</v>
      </c>
      <c r="HK8" t="s">
        <v>125</v>
      </c>
      <c r="HL8" t="s">
        <v>125</v>
      </c>
      <c r="HM8" t="s">
        <v>125</v>
      </c>
      <c r="HN8">
        <v>1.21E-4</v>
      </c>
      <c r="HO8">
        <v>1.22E-4</v>
      </c>
      <c r="HP8">
        <v>9.3999999999999994E-5</v>
      </c>
      <c r="HQ8">
        <v>1.2300000000000001E-4</v>
      </c>
      <c r="HR8">
        <v>1.2400000000000001E-4</v>
      </c>
      <c r="HS8">
        <v>1.0900000000000001E-4</v>
      </c>
      <c r="HT8">
        <v>1.3799999999999999E-4</v>
      </c>
      <c r="HU8">
        <v>7.8999999999999996E-5</v>
      </c>
      <c r="HV8">
        <v>8.7999999999999998E-5</v>
      </c>
      <c r="HW8">
        <v>9.2E-5</v>
      </c>
      <c r="HX8">
        <v>8.6000000000000003E-5</v>
      </c>
      <c r="HY8">
        <v>1.05E-4</v>
      </c>
      <c r="HZ8">
        <v>1.3200000000000001E-4</v>
      </c>
      <c r="IA8" t="s">
        <v>125</v>
      </c>
      <c r="IB8" t="s">
        <v>125</v>
      </c>
      <c r="IC8" t="s">
        <v>125</v>
      </c>
      <c r="ID8" t="s">
        <v>125</v>
      </c>
      <c r="IE8" t="s">
        <v>125</v>
      </c>
      <c r="IF8">
        <v>1.13E-4</v>
      </c>
      <c r="IG8">
        <v>1.18E-4</v>
      </c>
      <c r="IH8">
        <v>1.1900000000000001E-4</v>
      </c>
      <c r="II8">
        <v>1.18E-4</v>
      </c>
      <c r="IJ8">
        <v>1.16E-4</v>
      </c>
      <c r="IK8">
        <v>1.2400000000000001E-4</v>
      </c>
      <c r="IL8">
        <v>1.18E-4</v>
      </c>
      <c r="IM8">
        <v>1.15E-4</v>
      </c>
      <c r="IN8">
        <v>9.1000000000000003E-5</v>
      </c>
      <c r="IO8">
        <v>7.1000000000000005E-5</v>
      </c>
      <c r="IP8">
        <v>7.6000000000000004E-5</v>
      </c>
      <c r="IQ8">
        <v>9.7999999999999997E-5</v>
      </c>
      <c r="IR8">
        <v>1.34E-4</v>
      </c>
      <c r="IS8" t="s">
        <v>125</v>
      </c>
      <c r="IT8" t="s">
        <v>125</v>
      </c>
      <c r="IU8" t="s">
        <v>125</v>
      </c>
      <c r="IV8" t="s">
        <v>125</v>
      </c>
      <c r="IW8" t="s">
        <v>125</v>
      </c>
      <c r="IX8">
        <v>1.02E-4</v>
      </c>
      <c r="IY8">
        <v>1E-4</v>
      </c>
      <c r="IZ8">
        <v>1.06E-4</v>
      </c>
      <c r="JA8">
        <v>1.0900000000000001E-4</v>
      </c>
      <c r="JB8">
        <v>1.12E-4</v>
      </c>
      <c r="JC8">
        <v>1.22E-4</v>
      </c>
      <c r="JD8">
        <v>1.1400000000000001E-4</v>
      </c>
      <c r="JE8">
        <v>1.03E-4</v>
      </c>
      <c r="JF8">
        <v>1.1900000000000001E-4</v>
      </c>
      <c r="JG8">
        <v>9.5000000000000005E-5</v>
      </c>
      <c r="JH8">
        <v>1.07E-4</v>
      </c>
      <c r="JI8">
        <v>1.17E-4</v>
      </c>
      <c r="JJ8">
        <v>1.55E-4</v>
      </c>
      <c r="JK8" t="s">
        <v>125</v>
      </c>
      <c r="JL8" t="s">
        <v>125</v>
      </c>
      <c r="JM8" t="s">
        <v>125</v>
      </c>
      <c r="JN8" t="s">
        <v>125</v>
      </c>
      <c r="JO8" t="s">
        <v>125</v>
      </c>
      <c r="JP8">
        <v>7.8999999999999996E-5</v>
      </c>
      <c r="JQ8">
        <v>1E-4</v>
      </c>
      <c r="JR8">
        <v>9.2999999999999997E-5</v>
      </c>
      <c r="JS8">
        <v>1.21E-4</v>
      </c>
      <c r="JT8">
        <v>1.25E-4</v>
      </c>
      <c r="JU8">
        <v>1.06E-4</v>
      </c>
      <c r="JV8">
        <v>1.34E-4</v>
      </c>
      <c r="JW8">
        <v>1.01E-4</v>
      </c>
      <c r="JX8">
        <v>1.2400000000000001E-4</v>
      </c>
      <c r="JY8">
        <v>1.18E-4</v>
      </c>
      <c r="JZ8">
        <v>1.2799999999999999E-4</v>
      </c>
      <c r="KA8">
        <v>1.7000000000000001E-4</v>
      </c>
      <c r="KB8">
        <v>1E-4</v>
      </c>
      <c r="KC8" t="s">
        <v>125</v>
      </c>
      <c r="KD8" t="s">
        <v>125</v>
      </c>
      <c r="KE8" t="s">
        <v>125</v>
      </c>
      <c r="KF8" t="s">
        <v>125</v>
      </c>
      <c r="KG8" t="s">
        <v>125</v>
      </c>
      <c r="KH8">
        <v>9.7E-5</v>
      </c>
      <c r="KI8">
        <v>1.3899999999999999E-4</v>
      </c>
      <c r="KJ8">
        <v>1.6000000000000001E-4</v>
      </c>
      <c r="KK8">
        <v>1.5899999999999999E-4</v>
      </c>
      <c r="KL8">
        <v>1.4899999999999999E-4</v>
      </c>
      <c r="KM8">
        <v>1.3200000000000001E-4</v>
      </c>
      <c r="KN8">
        <v>1.8000000000000001E-4</v>
      </c>
      <c r="KO8">
        <v>1.4899999999999999E-4</v>
      </c>
      <c r="KP8">
        <v>1.26E-4</v>
      </c>
      <c r="KQ8">
        <v>9.7E-5</v>
      </c>
      <c r="KR8">
        <v>1.2899999999999999E-4</v>
      </c>
      <c r="KS8">
        <v>1.6100000000000001E-4</v>
      </c>
      <c r="KT8">
        <v>1.13E-4</v>
      </c>
      <c r="KU8" t="s">
        <v>125</v>
      </c>
      <c r="KV8" t="s">
        <v>125</v>
      </c>
      <c r="KW8" t="s">
        <v>125</v>
      </c>
      <c r="KX8" t="s">
        <v>125</v>
      </c>
      <c r="KY8" t="s">
        <v>125</v>
      </c>
      <c r="KZ8">
        <v>1.11E-4</v>
      </c>
      <c r="LA8">
        <v>1.25E-4</v>
      </c>
      <c r="LB8">
        <v>1.17E-4</v>
      </c>
      <c r="LC8">
        <v>1.47E-4</v>
      </c>
      <c r="LD8">
        <v>1.12E-4</v>
      </c>
      <c r="LE8">
        <v>1.2799999999999999E-4</v>
      </c>
      <c r="LF8">
        <v>1.17E-4</v>
      </c>
      <c r="LG8">
        <v>1.35E-4</v>
      </c>
      <c r="LH8">
        <v>1.15E-4</v>
      </c>
      <c r="LI8">
        <v>1.1400000000000001E-4</v>
      </c>
      <c r="LJ8">
        <v>1.34E-4</v>
      </c>
      <c r="LK8">
        <v>1.21E-4</v>
      </c>
      <c r="LL8">
        <v>1.46E-4</v>
      </c>
      <c r="LM8" t="s">
        <v>125</v>
      </c>
      <c r="LN8" t="s">
        <v>125</v>
      </c>
      <c r="LO8" t="s">
        <v>125</v>
      </c>
      <c r="LP8" t="s">
        <v>125</v>
      </c>
      <c r="LQ8" t="s">
        <v>125</v>
      </c>
      <c r="LR8">
        <v>1.3300000000000001E-4</v>
      </c>
      <c r="LS8">
        <v>1.45E-4</v>
      </c>
      <c r="LT8">
        <v>1.2799999999999999E-4</v>
      </c>
      <c r="LU8">
        <v>1.5300000000000001E-4</v>
      </c>
      <c r="LV8">
        <v>1.22E-4</v>
      </c>
      <c r="LW8">
        <v>1.46E-4</v>
      </c>
      <c r="LX8">
        <v>1.73E-4</v>
      </c>
      <c r="LY8">
        <v>1.6100000000000001E-4</v>
      </c>
      <c r="LZ8">
        <v>1.35E-4</v>
      </c>
      <c r="MA8">
        <v>1.76E-4</v>
      </c>
      <c r="MB8">
        <v>1.37E-4</v>
      </c>
      <c r="MC8">
        <v>1.4100000000000001E-4</v>
      </c>
      <c r="MD8">
        <v>1.11E-4</v>
      </c>
      <c r="ME8" t="s">
        <v>125</v>
      </c>
      <c r="MF8" t="s">
        <v>125</v>
      </c>
      <c r="MG8" t="s">
        <v>125</v>
      </c>
      <c r="MH8" t="s">
        <v>125</v>
      </c>
      <c r="MI8" t="s">
        <v>125</v>
      </c>
      <c r="MJ8">
        <v>9.0000000000000006E-5</v>
      </c>
      <c r="MK8">
        <v>7.3999999999999996E-5</v>
      </c>
      <c r="ML8">
        <v>9.2E-5</v>
      </c>
      <c r="MM8">
        <v>1.0399999999999999E-4</v>
      </c>
      <c r="MN8">
        <v>9.0000000000000006E-5</v>
      </c>
      <c r="MO8">
        <v>9.2999999999999997E-5</v>
      </c>
      <c r="MP8">
        <v>1.4200000000000001E-4</v>
      </c>
      <c r="MQ8">
        <v>1.3200000000000001E-4</v>
      </c>
      <c r="MR8">
        <v>1.6799999999999999E-4</v>
      </c>
      <c r="MS8">
        <v>1.84E-4</v>
      </c>
      <c r="MT8">
        <v>1.8799999999999999E-4</v>
      </c>
      <c r="MU8">
        <v>2.03E-4</v>
      </c>
      <c r="MV8">
        <v>1.8699999999999999E-4</v>
      </c>
      <c r="MW8" t="s">
        <v>125</v>
      </c>
      <c r="MX8" t="s">
        <v>125</v>
      </c>
      <c r="MY8" t="s">
        <v>125</v>
      </c>
      <c r="MZ8" t="s">
        <v>125</v>
      </c>
      <c r="NA8" t="s">
        <v>125</v>
      </c>
      <c r="NB8">
        <v>1.7200000000000001E-4</v>
      </c>
      <c r="NC8">
        <v>1.74E-4</v>
      </c>
      <c r="ND8">
        <v>1.8200000000000001E-4</v>
      </c>
      <c r="NE8">
        <v>1.76E-4</v>
      </c>
      <c r="NF8">
        <v>1.6899999999999999E-4</v>
      </c>
      <c r="NG8">
        <v>1.65E-4</v>
      </c>
      <c r="NH8">
        <v>1.22E-4</v>
      </c>
      <c r="NI8">
        <v>1.2E-4</v>
      </c>
      <c r="NJ8">
        <v>1.3899999999999999E-4</v>
      </c>
      <c r="NK8">
        <v>1.6100000000000001E-4</v>
      </c>
      <c r="NL8">
        <v>1.0399999999999999E-4</v>
      </c>
      <c r="NM8">
        <v>1.02E-4</v>
      </c>
      <c r="NN8">
        <v>1.5899999999999999E-4</v>
      </c>
      <c r="NO8" t="s">
        <v>125</v>
      </c>
      <c r="NP8" t="s">
        <v>125</v>
      </c>
      <c r="NQ8" t="s">
        <v>125</v>
      </c>
      <c r="NR8" t="s">
        <v>125</v>
      </c>
      <c r="NS8" t="s">
        <v>125</v>
      </c>
    </row>
    <row r="9" spans="1:383" x14ac:dyDescent="0.3">
      <c r="A9" t="s">
        <v>130</v>
      </c>
      <c r="B9" t="s">
        <v>126</v>
      </c>
      <c r="C9" t="s">
        <v>128</v>
      </c>
      <c r="D9">
        <v>4.5000000000000003E-5</v>
      </c>
      <c r="E9">
        <v>4.8000000000000001E-5</v>
      </c>
      <c r="F9">
        <v>5.8E-5</v>
      </c>
      <c r="G9">
        <v>7.1000000000000005E-5</v>
      </c>
      <c r="H9">
        <v>8.2000000000000001E-5</v>
      </c>
      <c r="I9">
        <v>4.3000000000000002E-5</v>
      </c>
      <c r="J9">
        <v>7.6000000000000004E-5</v>
      </c>
      <c r="K9">
        <v>5.3000000000000001E-5</v>
      </c>
      <c r="L9">
        <v>6.9999999999999994E-5</v>
      </c>
      <c r="M9">
        <v>4.5000000000000003E-5</v>
      </c>
      <c r="N9">
        <v>5.8E-5</v>
      </c>
      <c r="O9">
        <v>4.6999999999999997E-5</v>
      </c>
      <c r="P9">
        <v>8.2999999999999998E-5</v>
      </c>
      <c r="Q9">
        <v>7.2000000000000002E-5</v>
      </c>
      <c r="R9">
        <v>7.2999999999999999E-5</v>
      </c>
      <c r="S9" t="s">
        <v>125</v>
      </c>
      <c r="T9" t="s">
        <v>125</v>
      </c>
      <c r="U9" t="s">
        <v>125</v>
      </c>
      <c r="V9" t="s">
        <v>125</v>
      </c>
      <c r="W9" t="s">
        <v>125</v>
      </c>
      <c r="X9">
        <v>7.1000000000000005E-5</v>
      </c>
      <c r="Y9">
        <v>5.8999999999999998E-5</v>
      </c>
      <c r="Z9">
        <v>6.2000000000000003E-5</v>
      </c>
      <c r="AA9">
        <v>6.6000000000000005E-5</v>
      </c>
      <c r="AB9">
        <v>5.5000000000000002E-5</v>
      </c>
      <c r="AC9">
        <v>9.1000000000000003E-5</v>
      </c>
      <c r="AD9">
        <v>7.7999999999999999E-5</v>
      </c>
      <c r="AE9">
        <v>8.5000000000000006E-5</v>
      </c>
      <c r="AF9">
        <v>7.2999999999999999E-5</v>
      </c>
      <c r="AG9">
        <v>6.3E-5</v>
      </c>
      <c r="AH9">
        <v>4.8000000000000001E-5</v>
      </c>
      <c r="AI9">
        <v>8.7999999999999998E-5</v>
      </c>
      <c r="AJ9">
        <v>9.3999999999999994E-5</v>
      </c>
      <c r="AK9" t="s">
        <v>125</v>
      </c>
      <c r="AL9" t="s">
        <v>125</v>
      </c>
      <c r="AM9" t="s">
        <v>125</v>
      </c>
      <c r="AN9" t="s">
        <v>125</v>
      </c>
      <c r="AO9" t="s">
        <v>125</v>
      </c>
      <c r="AP9">
        <v>5.8999999999999998E-5</v>
      </c>
      <c r="AQ9">
        <v>5.1E-5</v>
      </c>
      <c r="AR9">
        <v>7.3999999999999996E-5</v>
      </c>
      <c r="AS9">
        <v>5.1999999999999997E-5</v>
      </c>
      <c r="AT9">
        <v>7.8999999999999996E-5</v>
      </c>
      <c r="AU9">
        <v>8.2000000000000001E-5</v>
      </c>
      <c r="AV9">
        <v>8.1000000000000004E-5</v>
      </c>
      <c r="AW9">
        <v>8.2000000000000001E-5</v>
      </c>
      <c r="AX9">
        <v>7.7999999999999999E-5</v>
      </c>
      <c r="AY9">
        <v>8.5000000000000006E-5</v>
      </c>
      <c r="AZ9">
        <v>8.1000000000000004E-5</v>
      </c>
      <c r="BA9">
        <v>5.8999999999999998E-5</v>
      </c>
      <c r="BB9">
        <v>6.0000000000000002E-5</v>
      </c>
      <c r="BC9" t="s">
        <v>125</v>
      </c>
      <c r="BD9" t="s">
        <v>125</v>
      </c>
      <c r="BE9" t="s">
        <v>125</v>
      </c>
      <c r="BF9" t="s">
        <v>125</v>
      </c>
      <c r="BG9" t="s">
        <v>125</v>
      </c>
      <c r="BH9">
        <v>6.0000000000000002E-5</v>
      </c>
      <c r="BI9">
        <v>6.3999999999999997E-5</v>
      </c>
      <c r="BJ9">
        <v>6.3999999999999997E-5</v>
      </c>
      <c r="BK9">
        <v>6.8999999999999997E-5</v>
      </c>
      <c r="BL9">
        <v>5.7000000000000003E-5</v>
      </c>
      <c r="BM9">
        <v>5.7000000000000003E-5</v>
      </c>
      <c r="BN9">
        <v>5.8999999999999998E-5</v>
      </c>
      <c r="BO9">
        <v>5.8999999999999998E-5</v>
      </c>
      <c r="BP9">
        <v>4.3000000000000002E-5</v>
      </c>
      <c r="BQ9">
        <v>4.8999999999999998E-5</v>
      </c>
      <c r="BR9">
        <v>6.3999999999999997E-5</v>
      </c>
      <c r="BS9">
        <v>8.5000000000000006E-5</v>
      </c>
      <c r="BT9">
        <v>6.0000000000000002E-5</v>
      </c>
      <c r="BU9" t="s">
        <v>125</v>
      </c>
      <c r="BV9" t="s">
        <v>125</v>
      </c>
      <c r="BW9" t="s">
        <v>125</v>
      </c>
      <c r="BX9" t="s">
        <v>125</v>
      </c>
      <c r="BY9" t="s">
        <v>125</v>
      </c>
      <c r="BZ9">
        <v>4.5000000000000003E-5</v>
      </c>
      <c r="CA9">
        <v>6.7000000000000002E-5</v>
      </c>
      <c r="CB9">
        <v>4.8000000000000001E-5</v>
      </c>
      <c r="CC9">
        <v>4.3000000000000002E-5</v>
      </c>
      <c r="CD9">
        <v>4.5000000000000003E-5</v>
      </c>
      <c r="CE9">
        <v>4.6999999999999997E-5</v>
      </c>
      <c r="CF9">
        <v>6.7999999999999999E-5</v>
      </c>
      <c r="CG9">
        <v>6.0000000000000002E-5</v>
      </c>
      <c r="CH9">
        <v>6.0000000000000002E-5</v>
      </c>
      <c r="CI9">
        <v>5.3000000000000001E-5</v>
      </c>
      <c r="CJ9">
        <v>5.5999999999999999E-5</v>
      </c>
      <c r="CK9">
        <v>5.7000000000000003E-5</v>
      </c>
      <c r="CL9">
        <v>7.3999999999999996E-5</v>
      </c>
      <c r="CM9" t="s">
        <v>125</v>
      </c>
      <c r="CN9" t="s">
        <v>125</v>
      </c>
      <c r="CO9" t="s">
        <v>125</v>
      </c>
      <c r="CP9" t="s">
        <v>125</v>
      </c>
      <c r="CQ9" t="s">
        <v>125</v>
      </c>
      <c r="CR9">
        <v>5.0000000000000002E-5</v>
      </c>
      <c r="CS9">
        <v>5.3000000000000001E-5</v>
      </c>
      <c r="CT9">
        <v>5.7000000000000003E-5</v>
      </c>
      <c r="CU9">
        <v>5.8E-5</v>
      </c>
      <c r="CV9">
        <v>5.7000000000000003E-5</v>
      </c>
      <c r="CW9">
        <v>5.3999999999999998E-5</v>
      </c>
      <c r="CX9">
        <v>5.1999999999999997E-5</v>
      </c>
      <c r="CY9">
        <v>5.8E-5</v>
      </c>
      <c r="CZ9">
        <v>7.1000000000000005E-5</v>
      </c>
      <c r="DA9">
        <v>8.6000000000000003E-5</v>
      </c>
      <c r="DB9">
        <v>6.3999999999999997E-5</v>
      </c>
      <c r="DC9">
        <v>6.6000000000000005E-5</v>
      </c>
      <c r="DD9">
        <v>7.8999999999999996E-5</v>
      </c>
      <c r="DE9" t="s">
        <v>125</v>
      </c>
      <c r="DF9" t="s">
        <v>125</v>
      </c>
      <c r="DG9" t="s">
        <v>125</v>
      </c>
      <c r="DH9" t="s">
        <v>125</v>
      </c>
      <c r="DI9" t="s">
        <v>125</v>
      </c>
      <c r="DJ9">
        <v>7.4999999999999993E-5</v>
      </c>
      <c r="DK9">
        <v>5.3999999999999998E-5</v>
      </c>
      <c r="DL9">
        <v>6.6000000000000005E-5</v>
      </c>
      <c r="DM9">
        <v>5.8999999999999998E-5</v>
      </c>
      <c r="DN9">
        <v>7.1000000000000005E-5</v>
      </c>
      <c r="DO9">
        <v>7.2999999999999999E-5</v>
      </c>
      <c r="DP9">
        <v>5.8999999999999998E-5</v>
      </c>
      <c r="DQ9">
        <v>4.3999999999999999E-5</v>
      </c>
      <c r="DR9">
        <v>9.7999999999999997E-5</v>
      </c>
      <c r="DS9">
        <v>6.8999999999999997E-5</v>
      </c>
      <c r="DT9">
        <v>9.8999999999999994E-5</v>
      </c>
      <c r="DU9">
        <v>6.2000000000000003E-5</v>
      </c>
      <c r="DV9">
        <v>6.9999999999999994E-5</v>
      </c>
      <c r="DW9" t="s">
        <v>125</v>
      </c>
      <c r="DX9" t="s">
        <v>125</v>
      </c>
      <c r="DY9" t="s">
        <v>125</v>
      </c>
      <c r="DZ9" t="s">
        <v>125</v>
      </c>
      <c r="EA9" t="s">
        <v>125</v>
      </c>
      <c r="EB9">
        <v>6.2000000000000003E-5</v>
      </c>
      <c r="EC9">
        <v>7.7999999999999999E-5</v>
      </c>
      <c r="ED9">
        <v>7.3999999999999996E-5</v>
      </c>
      <c r="EE9">
        <v>6.0999999999999999E-5</v>
      </c>
      <c r="EF9">
        <v>5.3000000000000001E-5</v>
      </c>
      <c r="EG9">
        <v>7.6000000000000004E-5</v>
      </c>
      <c r="EH9">
        <v>6.7999999999999999E-5</v>
      </c>
      <c r="EI9">
        <v>6.7000000000000002E-5</v>
      </c>
      <c r="EJ9">
        <v>6.2000000000000003E-5</v>
      </c>
      <c r="EK9">
        <v>6.6000000000000005E-5</v>
      </c>
      <c r="EL9">
        <v>5.5000000000000002E-5</v>
      </c>
      <c r="EM9">
        <v>5.7000000000000003E-5</v>
      </c>
      <c r="EN9">
        <v>5.5000000000000002E-5</v>
      </c>
      <c r="EO9" t="s">
        <v>125</v>
      </c>
      <c r="EP9" t="s">
        <v>125</v>
      </c>
      <c r="EQ9" t="s">
        <v>125</v>
      </c>
      <c r="ER9" t="s">
        <v>125</v>
      </c>
      <c r="ES9" t="s">
        <v>125</v>
      </c>
      <c r="ET9">
        <v>5.5999999999999999E-5</v>
      </c>
      <c r="EU9">
        <v>5.3999999999999998E-5</v>
      </c>
      <c r="EV9">
        <v>5.3000000000000001E-5</v>
      </c>
      <c r="EW9">
        <v>4.6999999999999997E-5</v>
      </c>
      <c r="EX9">
        <v>5.3000000000000001E-5</v>
      </c>
      <c r="EY9">
        <v>5.5999999999999999E-5</v>
      </c>
      <c r="EZ9">
        <v>5.1999999999999997E-5</v>
      </c>
      <c r="FA9">
        <v>4.8999999999999998E-5</v>
      </c>
      <c r="FB9">
        <v>4.3999999999999999E-5</v>
      </c>
      <c r="FC9">
        <v>5.5000000000000002E-5</v>
      </c>
      <c r="FD9">
        <v>5.3999999999999998E-5</v>
      </c>
      <c r="FE9">
        <v>1.13E-4</v>
      </c>
      <c r="FF9">
        <v>7.4999999999999993E-5</v>
      </c>
      <c r="FG9" t="s">
        <v>125</v>
      </c>
      <c r="FH9" t="s">
        <v>125</v>
      </c>
      <c r="FI9" t="s">
        <v>125</v>
      </c>
      <c r="FJ9" t="s">
        <v>125</v>
      </c>
      <c r="FK9" t="s">
        <v>125</v>
      </c>
      <c r="FL9">
        <v>3.8000000000000002E-5</v>
      </c>
      <c r="FM9">
        <v>4.3000000000000002E-5</v>
      </c>
      <c r="FN9">
        <v>5.3999999999999998E-5</v>
      </c>
      <c r="FO9">
        <v>4.1E-5</v>
      </c>
      <c r="FP9">
        <v>5.1999999999999997E-5</v>
      </c>
      <c r="FQ9">
        <v>5.0000000000000002E-5</v>
      </c>
      <c r="FR9">
        <v>5.3000000000000001E-5</v>
      </c>
      <c r="FS9">
        <v>4.8000000000000001E-5</v>
      </c>
      <c r="FT9">
        <v>5.8999999999999998E-5</v>
      </c>
      <c r="FU9">
        <v>5.1999999999999997E-5</v>
      </c>
      <c r="FV9">
        <v>7.2999999999999999E-5</v>
      </c>
      <c r="FW9">
        <v>6.2000000000000003E-5</v>
      </c>
      <c r="FX9">
        <v>6.3E-5</v>
      </c>
      <c r="FY9" t="s">
        <v>125</v>
      </c>
      <c r="FZ9" t="s">
        <v>125</v>
      </c>
      <c r="GA9" t="s">
        <v>125</v>
      </c>
      <c r="GB9" t="s">
        <v>125</v>
      </c>
      <c r="GC9" t="s">
        <v>125</v>
      </c>
      <c r="GD9">
        <v>4.3999999999999999E-5</v>
      </c>
      <c r="GE9">
        <v>4.3999999999999999E-5</v>
      </c>
      <c r="GF9">
        <v>5.1E-5</v>
      </c>
      <c r="GG9">
        <v>5.1E-5</v>
      </c>
      <c r="GH9">
        <v>4.3999999999999999E-5</v>
      </c>
      <c r="GI9">
        <v>4.6999999999999997E-5</v>
      </c>
      <c r="GJ9">
        <v>5.1E-5</v>
      </c>
      <c r="GK9">
        <v>4.3999999999999999E-5</v>
      </c>
      <c r="GL9">
        <v>5.1E-5</v>
      </c>
      <c r="GM9">
        <v>4.8999999999999998E-5</v>
      </c>
      <c r="GN9">
        <v>5.3000000000000001E-5</v>
      </c>
      <c r="GO9">
        <v>5.3000000000000001E-5</v>
      </c>
      <c r="GP9">
        <v>5.5000000000000002E-5</v>
      </c>
      <c r="GQ9" t="s">
        <v>125</v>
      </c>
      <c r="GR9" t="s">
        <v>125</v>
      </c>
      <c r="GS9" t="s">
        <v>125</v>
      </c>
      <c r="GT9" t="s">
        <v>125</v>
      </c>
      <c r="GU9" t="s">
        <v>125</v>
      </c>
      <c r="GV9">
        <v>6.7999999999999999E-5</v>
      </c>
      <c r="GW9">
        <v>4.1999999999999998E-5</v>
      </c>
      <c r="GX9">
        <v>5.3999999999999998E-5</v>
      </c>
      <c r="GY9">
        <v>5.1999999999999997E-5</v>
      </c>
      <c r="GZ9">
        <v>8.6000000000000003E-5</v>
      </c>
      <c r="HA9">
        <v>8.2999999999999998E-5</v>
      </c>
      <c r="HB9">
        <v>6.7000000000000002E-5</v>
      </c>
      <c r="HC9">
        <v>8.7000000000000001E-5</v>
      </c>
      <c r="HD9">
        <v>6.2000000000000003E-5</v>
      </c>
      <c r="HE9">
        <v>6.0999999999999999E-5</v>
      </c>
      <c r="HF9">
        <v>6.2000000000000003E-5</v>
      </c>
      <c r="HG9">
        <v>6.8999999999999997E-5</v>
      </c>
      <c r="HH9">
        <v>5.3999999999999998E-5</v>
      </c>
      <c r="HI9" t="s">
        <v>125</v>
      </c>
      <c r="HJ9" t="s">
        <v>125</v>
      </c>
      <c r="HK9" t="s">
        <v>125</v>
      </c>
      <c r="HL9" t="s">
        <v>125</v>
      </c>
      <c r="HM9" t="s">
        <v>125</v>
      </c>
      <c r="HN9">
        <v>8.2999999999999998E-5</v>
      </c>
      <c r="HO9">
        <v>7.4999999999999993E-5</v>
      </c>
      <c r="HP9">
        <v>7.4999999999999993E-5</v>
      </c>
      <c r="HQ9">
        <v>4.5000000000000003E-5</v>
      </c>
      <c r="HR9">
        <v>6.0999999999999999E-5</v>
      </c>
      <c r="HS9">
        <v>4.8999999999999998E-5</v>
      </c>
      <c r="HT9">
        <v>5.7000000000000003E-5</v>
      </c>
      <c r="HU9">
        <v>8.8999999999999995E-5</v>
      </c>
      <c r="HV9">
        <v>8.2000000000000001E-5</v>
      </c>
      <c r="HW9">
        <v>8.2000000000000001E-5</v>
      </c>
      <c r="HX9">
        <v>6.6000000000000005E-5</v>
      </c>
      <c r="HY9">
        <v>6.4999999999999994E-5</v>
      </c>
      <c r="HZ9">
        <v>9.2999999999999997E-5</v>
      </c>
      <c r="IA9" t="s">
        <v>125</v>
      </c>
      <c r="IB9" t="s">
        <v>125</v>
      </c>
      <c r="IC9" t="s">
        <v>125</v>
      </c>
      <c r="ID9" t="s">
        <v>125</v>
      </c>
      <c r="IE9" t="s">
        <v>125</v>
      </c>
      <c r="IF9">
        <v>6.0000000000000002E-5</v>
      </c>
      <c r="IG9">
        <v>6.3E-5</v>
      </c>
      <c r="IH9">
        <v>7.2999999999999999E-5</v>
      </c>
      <c r="II9">
        <v>6.0000000000000002E-5</v>
      </c>
      <c r="IJ9">
        <v>6.3E-5</v>
      </c>
      <c r="IK9">
        <v>7.1000000000000005E-5</v>
      </c>
      <c r="IL9">
        <v>8.2000000000000001E-5</v>
      </c>
      <c r="IM9">
        <v>8.5000000000000006E-5</v>
      </c>
      <c r="IN9">
        <v>7.2999999999999999E-5</v>
      </c>
      <c r="IO9">
        <v>9.5000000000000005E-5</v>
      </c>
      <c r="IP9">
        <v>8.7999999999999998E-5</v>
      </c>
      <c r="IQ9">
        <v>7.3999999999999996E-5</v>
      </c>
      <c r="IR9">
        <v>7.7000000000000001E-5</v>
      </c>
      <c r="IS9" t="s">
        <v>125</v>
      </c>
      <c r="IT9" t="s">
        <v>125</v>
      </c>
      <c r="IU9" t="s">
        <v>125</v>
      </c>
      <c r="IV9" t="s">
        <v>125</v>
      </c>
      <c r="IW9" t="s">
        <v>125</v>
      </c>
      <c r="IX9">
        <v>5.5999999999999999E-5</v>
      </c>
      <c r="IY9">
        <v>5.5000000000000002E-5</v>
      </c>
      <c r="IZ9">
        <v>5.8999999999999998E-5</v>
      </c>
      <c r="JA9">
        <v>6.3E-5</v>
      </c>
      <c r="JB9">
        <v>5.3999999999999998E-5</v>
      </c>
      <c r="JC9">
        <v>8.3999999999999995E-5</v>
      </c>
      <c r="JD9">
        <v>5.5000000000000002E-5</v>
      </c>
      <c r="JE9">
        <v>7.2999999999999999E-5</v>
      </c>
      <c r="JF9">
        <v>7.7999999999999999E-5</v>
      </c>
      <c r="JG9">
        <v>7.8999999999999996E-5</v>
      </c>
      <c r="JH9">
        <v>9.2999999999999997E-5</v>
      </c>
      <c r="JI9">
        <v>7.1000000000000005E-5</v>
      </c>
      <c r="JJ9">
        <v>4.8999999999999998E-5</v>
      </c>
      <c r="JK9" t="s">
        <v>125</v>
      </c>
      <c r="JL9" t="s">
        <v>125</v>
      </c>
      <c r="JM9" t="s">
        <v>125</v>
      </c>
      <c r="JN9" t="s">
        <v>125</v>
      </c>
      <c r="JO9" t="s">
        <v>125</v>
      </c>
      <c r="JP9">
        <v>5.3999999999999998E-5</v>
      </c>
      <c r="JQ9">
        <v>5.8E-5</v>
      </c>
      <c r="JR9">
        <v>5.1E-5</v>
      </c>
      <c r="JS9">
        <v>7.6000000000000004E-5</v>
      </c>
      <c r="JT9">
        <v>9.0000000000000006E-5</v>
      </c>
      <c r="JU9">
        <v>5.5999999999999999E-5</v>
      </c>
      <c r="JV9">
        <v>7.8999999999999996E-5</v>
      </c>
      <c r="JW9">
        <v>4.8000000000000001E-5</v>
      </c>
      <c r="JX9">
        <v>4.8000000000000001E-5</v>
      </c>
      <c r="JY9">
        <v>4.8999999999999998E-5</v>
      </c>
      <c r="JZ9">
        <v>5.0000000000000002E-5</v>
      </c>
      <c r="KA9">
        <v>5.5000000000000002E-5</v>
      </c>
      <c r="KB9">
        <v>5.0000000000000002E-5</v>
      </c>
      <c r="KC9" t="s">
        <v>125</v>
      </c>
      <c r="KD9" t="s">
        <v>125</v>
      </c>
      <c r="KE9" t="s">
        <v>125</v>
      </c>
      <c r="KF9" t="s">
        <v>125</v>
      </c>
      <c r="KG9" t="s">
        <v>125</v>
      </c>
      <c r="KH9">
        <v>4.6999999999999997E-5</v>
      </c>
      <c r="KI9">
        <v>8.2000000000000001E-5</v>
      </c>
      <c r="KJ9">
        <v>8.7999999999999998E-5</v>
      </c>
      <c r="KK9">
        <v>8.8999999999999995E-5</v>
      </c>
      <c r="KL9">
        <v>8.5000000000000006E-5</v>
      </c>
      <c r="KM9">
        <v>7.4999999999999993E-5</v>
      </c>
      <c r="KN9">
        <v>6.6000000000000005E-5</v>
      </c>
      <c r="KO9">
        <v>7.2000000000000002E-5</v>
      </c>
      <c r="KP9">
        <v>6.8999999999999997E-5</v>
      </c>
      <c r="KQ9">
        <v>1.02E-4</v>
      </c>
      <c r="KR9">
        <v>6.2000000000000003E-5</v>
      </c>
      <c r="KS9">
        <v>6.3E-5</v>
      </c>
      <c r="KT9">
        <v>5.3000000000000001E-5</v>
      </c>
      <c r="KU9" t="s">
        <v>125</v>
      </c>
      <c r="KV9" t="s">
        <v>125</v>
      </c>
      <c r="KW9" t="s">
        <v>125</v>
      </c>
      <c r="KX9" t="s">
        <v>125</v>
      </c>
      <c r="KY9" t="s">
        <v>125</v>
      </c>
      <c r="KZ9">
        <v>6.6000000000000005E-5</v>
      </c>
      <c r="LA9">
        <v>5.8E-5</v>
      </c>
      <c r="LB9">
        <v>6.7000000000000002E-5</v>
      </c>
      <c r="LC9">
        <v>7.7999999999999999E-5</v>
      </c>
      <c r="LD9">
        <v>7.1000000000000005E-5</v>
      </c>
      <c r="LE9">
        <v>8.1000000000000004E-5</v>
      </c>
      <c r="LF9">
        <v>6.8999999999999997E-5</v>
      </c>
      <c r="LG9">
        <v>7.2000000000000002E-5</v>
      </c>
      <c r="LH9">
        <v>7.4999999999999993E-5</v>
      </c>
      <c r="LI9">
        <v>6.4999999999999994E-5</v>
      </c>
      <c r="LJ9">
        <v>7.4999999999999993E-5</v>
      </c>
      <c r="LK9">
        <v>6.3E-5</v>
      </c>
      <c r="LL9">
        <v>7.2999999999999999E-5</v>
      </c>
      <c r="LM9" t="s">
        <v>125</v>
      </c>
      <c r="LN9" t="s">
        <v>125</v>
      </c>
      <c r="LO9" t="s">
        <v>125</v>
      </c>
      <c r="LP9" t="s">
        <v>125</v>
      </c>
      <c r="LQ9" t="s">
        <v>125</v>
      </c>
      <c r="LR9">
        <v>6.2000000000000003E-5</v>
      </c>
      <c r="LS9">
        <v>7.1000000000000005E-5</v>
      </c>
      <c r="LT9">
        <v>6.7999999999999999E-5</v>
      </c>
      <c r="LU9">
        <v>5.5000000000000002E-5</v>
      </c>
      <c r="LV9">
        <v>6.4999999999999994E-5</v>
      </c>
      <c r="LW9">
        <v>8.7000000000000001E-5</v>
      </c>
      <c r="LX9">
        <v>6.3999999999999997E-5</v>
      </c>
      <c r="LY9">
        <v>6.7000000000000002E-5</v>
      </c>
      <c r="LZ9">
        <v>6.3999999999999997E-5</v>
      </c>
      <c r="MA9">
        <v>7.2999999999999999E-5</v>
      </c>
      <c r="MB9">
        <v>7.3999999999999996E-5</v>
      </c>
      <c r="MC9">
        <v>8.2999999999999998E-5</v>
      </c>
      <c r="MD9">
        <v>5.5000000000000002E-5</v>
      </c>
      <c r="ME9" t="s">
        <v>125</v>
      </c>
      <c r="MF9" t="s">
        <v>125</v>
      </c>
      <c r="MG9" t="s">
        <v>125</v>
      </c>
      <c r="MH9" t="s">
        <v>125</v>
      </c>
      <c r="MI9" t="s">
        <v>125</v>
      </c>
      <c r="MJ9">
        <v>6.4999999999999994E-5</v>
      </c>
      <c r="MK9">
        <v>5.1E-5</v>
      </c>
      <c r="ML9">
        <v>6.8999999999999997E-5</v>
      </c>
      <c r="MM9">
        <v>8.1000000000000004E-5</v>
      </c>
      <c r="MN9">
        <v>7.2000000000000002E-5</v>
      </c>
      <c r="MO9">
        <v>6.7000000000000002E-5</v>
      </c>
      <c r="MP9">
        <v>8.8999999999999995E-5</v>
      </c>
      <c r="MQ9">
        <v>9.1000000000000003E-5</v>
      </c>
      <c r="MR9">
        <v>1.01E-4</v>
      </c>
      <c r="MS9">
        <v>1.07E-4</v>
      </c>
      <c r="MT9">
        <v>9.7999999999999997E-5</v>
      </c>
      <c r="MU9">
        <v>1.08E-4</v>
      </c>
      <c r="MV9">
        <v>7.7000000000000001E-5</v>
      </c>
      <c r="MW9" t="s">
        <v>125</v>
      </c>
      <c r="MX9" t="s">
        <v>125</v>
      </c>
      <c r="MY9" t="s">
        <v>125</v>
      </c>
      <c r="MZ9" t="s">
        <v>125</v>
      </c>
      <c r="NA9" t="s">
        <v>125</v>
      </c>
      <c r="NB9">
        <v>5.7000000000000003E-5</v>
      </c>
      <c r="NC9">
        <v>5.1E-5</v>
      </c>
      <c r="ND9">
        <v>5.8999999999999998E-5</v>
      </c>
      <c r="NE9">
        <v>5.8999999999999998E-5</v>
      </c>
      <c r="NF9">
        <v>5.3999999999999998E-5</v>
      </c>
      <c r="NG9">
        <v>5.1E-5</v>
      </c>
      <c r="NH9">
        <v>8.7000000000000001E-5</v>
      </c>
      <c r="NI9">
        <v>8.5000000000000006E-5</v>
      </c>
      <c r="NJ9">
        <v>9.1000000000000003E-5</v>
      </c>
      <c r="NK9">
        <v>5.1999999999999997E-5</v>
      </c>
      <c r="NL9">
        <v>8.7999999999999998E-5</v>
      </c>
      <c r="NM9">
        <v>4.5000000000000003E-5</v>
      </c>
      <c r="NN9">
        <v>8.7999999999999998E-5</v>
      </c>
      <c r="NO9" t="s">
        <v>125</v>
      </c>
      <c r="NP9" t="s">
        <v>125</v>
      </c>
      <c r="NQ9" t="s">
        <v>125</v>
      </c>
      <c r="NR9" t="s">
        <v>125</v>
      </c>
      <c r="NS9" t="s">
        <v>125</v>
      </c>
    </row>
    <row r="10" spans="1:383" x14ac:dyDescent="0.3">
      <c r="A10" t="s">
        <v>129</v>
      </c>
      <c r="B10" t="s">
        <v>126</v>
      </c>
      <c r="C10" t="s">
        <v>128</v>
      </c>
      <c r="D10">
        <v>8.3999999999999995E-5</v>
      </c>
      <c r="E10">
        <v>7.2000000000000002E-5</v>
      </c>
      <c r="F10">
        <v>9.2E-5</v>
      </c>
      <c r="G10">
        <v>8.7000000000000001E-5</v>
      </c>
      <c r="H10">
        <v>8.0000000000000007E-5</v>
      </c>
      <c r="I10">
        <v>6.3999999999999997E-5</v>
      </c>
      <c r="J10">
        <v>7.7000000000000001E-5</v>
      </c>
      <c r="K10">
        <v>7.1000000000000005E-5</v>
      </c>
      <c r="L10">
        <v>7.7999999999999999E-5</v>
      </c>
      <c r="M10">
        <v>7.2000000000000002E-5</v>
      </c>
      <c r="N10">
        <v>6.4999999999999994E-5</v>
      </c>
      <c r="O10">
        <v>6.4999999999999994E-5</v>
      </c>
      <c r="P10">
        <v>5.8999999999999998E-5</v>
      </c>
      <c r="Q10">
        <v>6.8999999999999997E-5</v>
      </c>
      <c r="R10">
        <v>7.2000000000000002E-5</v>
      </c>
      <c r="S10" t="s">
        <v>125</v>
      </c>
      <c r="T10" t="s">
        <v>125</v>
      </c>
      <c r="U10" t="s">
        <v>125</v>
      </c>
      <c r="V10" t="s">
        <v>125</v>
      </c>
      <c r="W10" t="s">
        <v>125</v>
      </c>
      <c r="X10">
        <v>7.8999999999999996E-5</v>
      </c>
      <c r="Y10">
        <v>8.2999999999999998E-5</v>
      </c>
      <c r="Z10">
        <v>8.7999999999999998E-5</v>
      </c>
      <c r="AA10">
        <v>9.0000000000000006E-5</v>
      </c>
      <c r="AB10">
        <v>6.9999999999999994E-5</v>
      </c>
      <c r="AC10">
        <v>1.7899999999999999E-4</v>
      </c>
      <c r="AD10">
        <v>1.11E-4</v>
      </c>
      <c r="AE10">
        <v>1.13E-4</v>
      </c>
      <c r="AF10">
        <v>1.11E-4</v>
      </c>
      <c r="AG10">
        <v>1.2899999999999999E-4</v>
      </c>
      <c r="AH10">
        <v>7.4999999999999993E-5</v>
      </c>
      <c r="AI10">
        <v>1.05E-4</v>
      </c>
      <c r="AJ10">
        <v>9.7E-5</v>
      </c>
      <c r="AK10" t="s">
        <v>125</v>
      </c>
      <c r="AL10" t="s">
        <v>125</v>
      </c>
      <c r="AM10" t="s">
        <v>125</v>
      </c>
      <c r="AN10" t="s">
        <v>125</v>
      </c>
      <c r="AO10" t="s">
        <v>125</v>
      </c>
      <c r="AP10">
        <v>7.6000000000000004E-5</v>
      </c>
      <c r="AQ10">
        <v>6.6000000000000005E-5</v>
      </c>
      <c r="AR10">
        <v>1.01E-4</v>
      </c>
      <c r="AS10">
        <v>6.9999999999999994E-5</v>
      </c>
      <c r="AT10">
        <v>6.9999999999999994E-5</v>
      </c>
      <c r="AU10">
        <v>7.7999999999999999E-5</v>
      </c>
      <c r="AV10">
        <v>7.1000000000000005E-5</v>
      </c>
      <c r="AW10">
        <v>7.6000000000000004E-5</v>
      </c>
      <c r="AX10">
        <v>6.6000000000000005E-5</v>
      </c>
      <c r="AY10">
        <v>6.7000000000000002E-5</v>
      </c>
      <c r="AZ10">
        <v>8.5000000000000006E-5</v>
      </c>
      <c r="BA10">
        <v>5.1999999999999997E-5</v>
      </c>
      <c r="BB10">
        <v>6.3E-5</v>
      </c>
      <c r="BC10" t="s">
        <v>125</v>
      </c>
      <c r="BD10" t="s">
        <v>125</v>
      </c>
      <c r="BE10" t="s">
        <v>125</v>
      </c>
      <c r="BF10" t="s">
        <v>125</v>
      </c>
      <c r="BG10" t="s">
        <v>125</v>
      </c>
      <c r="BH10">
        <v>7.6000000000000004E-5</v>
      </c>
      <c r="BI10">
        <v>7.7000000000000001E-5</v>
      </c>
      <c r="BJ10">
        <v>7.4999999999999993E-5</v>
      </c>
      <c r="BK10">
        <v>6.8999999999999997E-5</v>
      </c>
      <c r="BL10">
        <v>7.2999999999999999E-5</v>
      </c>
      <c r="BM10">
        <v>7.7000000000000001E-5</v>
      </c>
      <c r="BN10">
        <v>7.8999999999999996E-5</v>
      </c>
      <c r="BO10">
        <v>7.8999999999999996E-5</v>
      </c>
      <c r="BP10">
        <v>7.7000000000000001E-5</v>
      </c>
      <c r="BQ10">
        <v>8.0000000000000007E-5</v>
      </c>
      <c r="BR10">
        <v>1.0399999999999999E-4</v>
      </c>
      <c r="BS10">
        <v>8.7000000000000001E-5</v>
      </c>
      <c r="BT10">
        <v>1.02E-4</v>
      </c>
      <c r="BU10" t="s">
        <v>125</v>
      </c>
      <c r="BV10" t="s">
        <v>125</v>
      </c>
      <c r="BW10" t="s">
        <v>125</v>
      </c>
      <c r="BX10" t="s">
        <v>125</v>
      </c>
      <c r="BY10" t="s">
        <v>125</v>
      </c>
      <c r="BZ10">
        <v>8.3999999999999995E-5</v>
      </c>
      <c r="CA10">
        <v>8.3999999999999995E-5</v>
      </c>
      <c r="CB10">
        <v>7.2000000000000002E-5</v>
      </c>
      <c r="CC10">
        <v>8.7000000000000001E-5</v>
      </c>
      <c r="CD10">
        <v>8.2999999999999998E-5</v>
      </c>
      <c r="CE10">
        <v>8.1000000000000004E-5</v>
      </c>
      <c r="CF10">
        <v>5.8999999999999998E-5</v>
      </c>
      <c r="CG10">
        <v>9.7999999999999997E-5</v>
      </c>
      <c r="CH10">
        <v>7.2000000000000002E-5</v>
      </c>
      <c r="CI10">
        <v>5.5999999999999999E-5</v>
      </c>
      <c r="CJ10">
        <v>6.9999999999999994E-5</v>
      </c>
      <c r="CK10">
        <v>6.3999999999999997E-5</v>
      </c>
      <c r="CL10">
        <v>1.12E-4</v>
      </c>
      <c r="CM10" t="s">
        <v>125</v>
      </c>
      <c r="CN10" t="s">
        <v>125</v>
      </c>
      <c r="CO10" t="s">
        <v>125</v>
      </c>
      <c r="CP10" t="s">
        <v>125</v>
      </c>
      <c r="CQ10" t="s">
        <v>125</v>
      </c>
      <c r="CR10">
        <v>1.0399999999999999E-4</v>
      </c>
      <c r="CS10">
        <v>1.02E-4</v>
      </c>
      <c r="CT10">
        <v>1.05E-4</v>
      </c>
      <c r="CU10">
        <v>8.0000000000000007E-5</v>
      </c>
      <c r="CV10">
        <v>7.2999999999999999E-5</v>
      </c>
      <c r="CW10">
        <v>7.8999999999999996E-5</v>
      </c>
      <c r="CX10">
        <v>8.1000000000000004E-5</v>
      </c>
      <c r="CY10">
        <v>8.6000000000000003E-5</v>
      </c>
      <c r="CZ10">
        <v>7.6000000000000004E-5</v>
      </c>
      <c r="DA10">
        <v>7.7999999999999999E-5</v>
      </c>
      <c r="DB10">
        <v>6.0000000000000002E-5</v>
      </c>
      <c r="DC10">
        <v>6.8999999999999997E-5</v>
      </c>
      <c r="DD10">
        <v>6.7999999999999999E-5</v>
      </c>
      <c r="DE10" t="s">
        <v>125</v>
      </c>
      <c r="DF10" t="s">
        <v>125</v>
      </c>
      <c r="DG10" t="s">
        <v>125</v>
      </c>
      <c r="DH10" t="s">
        <v>125</v>
      </c>
      <c r="DI10" t="s">
        <v>125</v>
      </c>
      <c r="DJ10">
        <v>6.9999999999999994E-5</v>
      </c>
      <c r="DK10">
        <v>9.6000000000000002E-5</v>
      </c>
      <c r="DL10">
        <v>7.6000000000000004E-5</v>
      </c>
      <c r="DM10">
        <v>7.2999999999999999E-5</v>
      </c>
      <c r="DN10">
        <v>7.3999999999999996E-5</v>
      </c>
      <c r="DO10">
        <v>8.1000000000000004E-5</v>
      </c>
      <c r="DP10">
        <v>9.3999999999999994E-5</v>
      </c>
      <c r="DQ10">
        <v>6.2000000000000003E-5</v>
      </c>
      <c r="DR10">
        <v>1.11E-4</v>
      </c>
      <c r="DS10">
        <v>1.01E-4</v>
      </c>
      <c r="DT10">
        <v>1.03E-4</v>
      </c>
      <c r="DU10">
        <v>1.07E-4</v>
      </c>
      <c r="DV10">
        <v>9.2999999999999997E-5</v>
      </c>
      <c r="DW10" t="s">
        <v>125</v>
      </c>
      <c r="DX10" t="s">
        <v>125</v>
      </c>
      <c r="DY10" t="s">
        <v>125</v>
      </c>
      <c r="DZ10" t="s">
        <v>125</v>
      </c>
      <c r="EA10" t="s">
        <v>125</v>
      </c>
      <c r="EB10">
        <v>8.7999999999999998E-5</v>
      </c>
      <c r="EC10">
        <v>9.1000000000000003E-5</v>
      </c>
      <c r="ED10">
        <v>9.3999999999999994E-5</v>
      </c>
      <c r="EE10">
        <v>9.2999999999999997E-5</v>
      </c>
      <c r="EF10">
        <v>5.5999999999999999E-5</v>
      </c>
      <c r="EG10">
        <v>9.1000000000000003E-5</v>
      </c>
      <c r="EH10">
        <v>9.1000000000000003E-5</v>
      </c>
      <c r="EI10">
        <v>8.8999999999999995E-5</v>
      </c>
      <c r="EJ10">
        <v>9.0000000000000006E-5</v>
      </c>
      <c r="EK10">
        <v>8.2000000000000001E-5</v>
      </c>
      <c r="EL10">
        <v>1.0399999999999999E-4</v>
      </c>
      <c r="EM10">
        <v>1.0900000000000001E-4</v>
      </c>
      <c r="EN10">
        <v>1E-4</v>
      </c>
      <c r="EO10" t="s">
        <v>125</v>
      </c>
      <c r="EP10" t="s">
        <v>125</v>
      </c>
      <c r="EQ10" t="s">
        <v>125</v>
      </c>
      <c r="ER10" t="s">
        <v>125</v>
      </c>
      <c r="ES10" t="s">
        <v>125</v>
      </c>
      <c r="ET10">
        <v>6.7000000000000002E-5</v>
      </c>
      <c r="EU10">
        <v>6.6000000000000005E-5</v>
      </c>
      <c r="EV10">
        <v>6.7000000000000002E-5</v>
      </c>
      <c r="EW10">
        <v>1.1400000000000001E-4</v>
      </c>
      <c r="EX10">
        <v>6.0999999999999999E-5</v>
      </c>
      <c r="EY10">
        <v>6.4999999999999994E-5</v>
      </c>
      <c r="EZ10">
        <v>6.2000000000000003E-5</v>
      </c>
      <c r="FA10">
        <v>6.7000000000000002E-5</v>
      </c>
      <c r="FB10">
        <v>6.4999999999999994E-5</v>
      </c>
      <c r="FC10">
        <v>5.8E-5</v>
      </c>
      <c r="FD10">
        <v>8.3999999999999995E-5</v>
      </c>
      <c r="FE10">
        <v>9.2999999999999997E-5</v>
      </c>
      <c r="FF10">
        <v>9.5000000000000005E-5</v>
      </c>
      <c r="FG10" t="s">
        <v>125</v>
      </c>
      <c r="FH10" t="s">
        <v>125</v>
      </c>
      <c r="FI10" t="s">
        <v>125</v>
      </c>
      <c r="FJ10" t="s">
        <v>125</v>
      </c>
      <c r="FK10" t="s">
        <v>125</v>
      </c>
      <c r="FL10">
        <v>6.2000000000000003E-5</v>
      </c>
      <c r="FM10">
        <v>8.5000000000000006E-5</v>
      </c>
      <c r="FN10">
        <v>8.1000000000000004E-5</v>
      </c>
      <c r="FO10">
        <v>8.2999999999999998E-5</v>
      </c>
      <c r="FP10">
        <v>8.3999999999999995E-5</v>
      </c>
      <c r="FQ10">
        <v>8.0000000000000007E-5</v>
      </c>
      <c r="FR10">
        <v>8.6000000000000003E-5</v>
      </c>
      <c r="FS10">
        <v>8.7000000000000001E-5</v>
      </c>
      <c r="FT10">
        <v>9.1000000000000003E-5</v>
      </c>
      <c r="FU10">
        <v>8.7000000000000001E-5</v>
      </c>
      <c r="FV10">
        <v>8.7000000000000001E-5</v>
      </c>
      <c r="FW10">
        <v>6.3E-5</v>
      </c>
      <c r="FX10">
        <v>9.0000000000000006E-5</v>
      </c>
      <c r="FY10" t="s">
        <v>125</v>
      </c>
      <c r="FZ10" t="s">
        <v>125</v>
      </c>
      <c r="GA10" t="s">
        <v>125</v>
      </c>
      <c r="GB10" t="s">
        <v>125</v>
      </c>
      <c r="GC10" t="s">
        <v>125</v>
      </c>
      <c r="GD10">
        <v>6.7000000000000002E-5</v>
      </c>
      <c r="GE10">
        <v>6.2000000000000003E-5</v>
      </c>
      <c r="GF10">
        <v>9.2E-5</v>
      </c>
      <c r="GG10">
        <v>9.1000000000000003E-5</v>
      </c>
      <c r="GH10">
        <v>9.0000000000000006E-5</v>
      </c>
      <c r="GI10">
        <v>1.02E-4</v>
      </c>
      <c r="GJ10">
        <v>1.2E-4</v>
      </c>
      <c r="GK10">
        <v>1.0900000000000001E-4</v>
      </c>
      <c r="GL10">
        <v>1.06E-4</v>
      </c>
      <c r="GM10">
        <v>9.8999999999999994E-5</v>
      </c>
      <c r="GN10">
        <v>1.1E-4</v>
      </c>
      <c r="GO10">
        <v>1.05E-4</v>
      </c>
      <c r="GP10">
        <v>1.05E-4</v>
      </c>
      <c r="GQ10" t="s">
        <v>125</v>
      </c>
      <c r="GR10" t="s">
        <v>125</v>
      </c>
      <c r="GS10" t="s">
        <v>125</v>
      </c>
      <c r="GT10" t="s">
        <v>125</v>
      </c>
      <c r="GU10" t="s">
        <v>125</v>
      </c>
      <c r="GV10">
        <v>9.5000000000000005E-5</v>
      </c>
      <c r="GW10">
        <v>5.5000000000000002E-5</v>
      </c>
      <c r="GX10">
        <v>1.26E-4</v>
      </c>
      <c r="GY10">
        <v>1.3799999999999999E-4</v>
      </c>
      <c r="GZ10">
        <v>6.3999999999999997E-5</v>
      </c>
      <c r="HA10">
        <v>6.3999999999999997E-5</v>
      </c>
      <c r="HB10">
        <v>9.6000000000000002E-5</v>
      </c>
      <c r="HC10">
        <v>6.8999999999999997E-5</v>
      </c>
      <c r="HD10">
        <v>9.2E-5</v>
      </c>
      <c r="HE10">
        <v>9.2E-5</v>
      </c>
      <c r="HF10">
        <v>9.0000000000000006E-5</v>
      </c>
      <c r="HG10">
        <v>7.1000000000000005E-5</v>
      </c>
      <c r="HH10">
        <v>9.6000000000000002E-5</v>
      </c>
      <c r="HI10" t="s">
        <v>125</v>
      </c>
      <c r="HJ10" t="s">
        <v>125</v>
      </c>
      <c r="HK10" t="s">
        <v>125</v>
      </c>
      <c r="HL10" t="s">
        <v>125</v>
      </c>
      <c r="HM10" t="s">
        <v>125</v>
      </c>
      <c r="HN10">
        <v>9.6000000000000002E-5</v>
      </c>
      <c r="HO10">
        <v>9.2999999999999997E-5</v>
      </c>
      <c r="HP10">
        <v>7.2999999999999999E-5</v>
      </c>
      <c r="HQ10">
        <v>9.0000000000000006E-5</v>
      </c>
      <c r="HR10">
        <v>6.8999999999999997E-5</v>
      </c>
      <c r="HS10">
        <v>8.1000000000000004E-5</v>
      </c>
      <c r="HT10">
        <v>9.2E-5</v>
      </c>
      <c r="HU10">
        <v>7.6000000000000004E-5</v>
      </c>
      <c r="HV10">
        <v>7.7000000000000001E-5</v>
      </c>
      <c r="HW10">
        <v>7.7000000000000001E-5</v>
      </c>
      <c r="HX10">
        <v>7.3999999999999996E-5</v>
      </c>
      <c r="HY10">
        <v>7.4999999999999993E-5</v>
      </c>
      <c r="HZ10">
        <v>1.02E-4</v>
      </c>
      <c r="IA10" t="s">
        <v>125</v>
      </c>
      <c r="IB10" t="s">
        <v>125</v>
      </c>
      <c r="IC10" t="s">
        <v>125</v>
      </c>
      <c r="ID10" t="s">
        <v>125</v>
      </c>
      <c r="IE10" t="s">
        <v>125</v>
      </c>
      <c r="IF10">
        <v>1.2400000000000001E-4</v>
      </c>
      <c r="IG10">
        <v>1.15E-4</v>
      </c>
      <c r="IH10">
        <v>1.12E-4</v>
      </c>
      <c r="II10">
        <v>1.2799999999999999E-4</v>
      </c>
      <c r="IJ10">
        <v>1.2E-4</v>
      </c>
      <c r="IK10">
        <v>1.16E-4</v>
      </c>
      <c r="IL10">
        <v>1.2E-4</v>
      </c>
      <c r="IM10">
        <v>1.0900000000000001E-4</v>
      </c>
      <c r="IN10">
        <v>8.5000000000000006E-5</v>
      </c>
      <c r="IO10">
        <v>9.0000000000000006E-5</v>
      </c>
      <c r="IP10">
        <v>9.2E-5</v>
      </c>
      <c r="IQ10">
        <v>9.1000000000000003E-5</v>
      </c>
      <c r="IR10">
        <v>1.3300000000000001E-4</v>
      </c>
      <c r="IS10" t="s">
        <v>125</v>
      </c>
      <c r="IT10" t="s">
        <v>125</v>
      </c>
      <c r="IU10" t="s">
        <v>125</v>
      </c>
      <c r="IV10" t="s">
        <v>125</v>
      </c>
      <c r="IW10" t="s">
        <v>125</v>
      </c>
      <c r="IX10">
        <v>8.2000000000000001E-5</v>
      </c>
      <c r="IY10">
        <v>6.0000000000000002E-5</v>
      </c>
      <c r="IZ10">
        <v>8.2999999999999998E-5</v>
      </c>
      <c r="JA10">
        <v>8.1000000000000004E-5</v>
      </c>
      <c r="JB10">
        <v>9.3999999999999994E-5</v>
      </c>
      <c r="JC10">
        <v>6.6000000000000005E-5</v>
      </c>
      <c r="JD10">
        <v>8.7999999999999998E-5</v>
      </c>
      <c r="JE10">
        <v>9.7E-5</v>
      </c>
      <c r="JF10">
        <v>6.8999999999999997E-5</v>
      </c>
      <c r="JG10">
        <v>9.8999999999999994E-5</v>
      </c>
      <c r="JH10">
        <v>1.1E-4</v>
      </c>
      <c r="JI10">
        <v>8.2999999999999998E-5</v>
      </c>
      <c r="JJ10">
        <v>9.7999999999999997E-5</v>
      </c>
      <c r="JK10" t="s">
        <v>125</v>
      </c>
      <c r="JL10" t="s">
        <v>125</v>
      </c>
      <c r="JM10" t="s">
        <v>125</v>
      </c>
      <c r="JN10" t="s">
        <v>125</v>
      </c>
      <c r="JO10" t="s">
        <v>125</v>
      </c>
      <c r="JP10">
        <v>1.07E-4</v>
      </c>
      <c r="JQ10">
        <v>8.2000000000000001E-5</v>
      </c>
      <c r="JR10">
        <v>8.7000000000000001E-5</v>
      </c>
      <c r="JS10">
        <v>9.6000000000000002E-5</v>
      </c>
      <c r="JT10">
        <v>1.45E-4</v>
      </c>
      <c r="JU10">
        <v>7.6000000000000004E-5</v>
      </c>
      <c r="JV10">
        <v>1.06E-4</v>
      </c>
      <c r="JW10">
        <v>6.7000000000000002E-5</v>
      </c>
      <c r="JX10">
        <v>6.7000000000000002E-5</v>
      </c>
      <c r="JY10">
        <v>6.4999999999999994E-5</v>
      </c>
      <c r="JZ10">
        <v>6.0999999999999999E-5</v>
      </c>
      <c r="KA10">
        <v>7.3999999999999996E-5</v>
      </c>
      <c r="KB10">
        <v>9.2999999999999997E-5</v>
      </c>
      <c r="KC10" t="s">
        <v>125</v>
      </c>
      <c r="KD10" t="s">
        <v>125</v>
      </c>
      <c r="KE10" t="s">
        <v>125</v>
      </c>
      <c r="KF10" t="s">
        <v>125</v>
      </c>
      <c r="KG10" t="s">
        <v>125</v>
      </c>
      <c r="KH10">
        <v>8.6000000000000003E-5</v>
      </c>
      <c r="KI10">
        <v>9.6000000000000002E-5</v>
      </c>
      <c r="KJ10">
        <v>9.7999999999999997E-5</v>
      </c>
      <c r="KK10">
        <v>9.7999999999999997E-5</v>
      </c>
      <c r="KL10">
        <v>9.7999999999999997E-5</v>
      </c>
      <c r="KM10">
        <v>8.8999999999999995E-5</v>
      </c>
      <c r="KN10">
        <v>6.8999999999999997E-5</v>
      </c>
      <c r="KO10">
        <v>8.8999999999999995E-5</v>
      </c>
      <c r="KP10">
        <v>6.3E-5</v>
      </c>
      <c r="KQ10">
        <v>6.6000000000000005E-5</v>
      </c>
      <c r="KR10">
        <v>6.2000000000000003E-5</v>
      </c>
      <c r="KS10">
        <v>6.3E-5</v>
      </c>
      <c r="KT10">
        <v>1.12E-4</v>
      </c>
      <c r="KU10" t="s">
        <v>125</v>
      </c>
      <c r="KV10" t="s">
        <v>125</v>
      </c>
      <c r="KW10" t="s">
        <v>125</v>
      </c>
      <c r="KX10" t="s">
        <v>125</v>
      </c>
      <c r="KY10" t="s">
        <v>125</v>
      </c>
      <c r="KZ10">
        <v>8.6000000000000003E-5</v>
      </c>
      <c r="LA10">
        <v>9.0000000000000006E-5</v>
      </c>
      <c r="LB10">
        <v>7.3999999999999996E-5</v>
      </c>
      <c r="LC10">
        <v>9.1000000000000003E-5</v>
      </c>
      <c r="LD10">
        <v>7.6000000000000004E-5</v>
      </c>
      <c r="LE10">
        <v>8.2999999999999998E-5</v>
      </c>
      <c r="LF10">
        <v>7.3999999999999996E-5</v>
      </c>
      <c r="LG10">
        <v>8.2999999999999998E-5</v>
      </c>
      <c r="LH10">
        <v>8.2999999999999998E-5</v>
      </c>
      <c r="LI10">
        <v>8.8999999999999995E-5</v>
      </c>
      <c r="LJ10">
        <v>1.06E-4</v>
      </c>
      <c r="LK10">
        <v>7.6000000000000004E-5</v>
      </c>
      <c r="LL10">
        <v>1.03E-4</v>
      </c>
      <c r="LM10" t="s">
        <v>125</v>
      </c>
      <c r="LN10" t="s">
        <v>125</v>
      </c>
      <c r="LO10" t="s">
        <v>125</v>
      </c>
      <c r="LP10" t="s">
        <v>125</v>
      </c>
      <c r="LQ10" t="s">
        <v>125</v>
      </c>
      <c r="LR10">
        <v>8.1000000000000004E-5</v>
      </c>
      <c r="LS10">
        <v>9.2E-5</v>
      </c>
      <c r="LT10">
        <v>8.5000000000000006E-5</v>
      </c>
      <c r="LU10">
        <v>1.06E-4</v>
      </c>
      <c r="LV10">
        <v>6.6000000000000005E-5</v>
      </c>
      <c r="LW10">
        <v>1.2999999999999999E-4</v>
      </c>
      <c r="LX10">
        <v>9.7999999999999997E-5</v>
      </c>
      <c r="LY10">
        <v>1.03E-4</v>
      </c>
      <c r="LZ10">
        <v>9.5000000000000005E-5</v>
      </c>
      <c r="MA10">
        <v>1.06E-4</v>
      </c>
      <c r="MB10">
        <v>9.2999999999999997E-5</v>
      </c>
      <c r="MC10">
        <v>1.07E-4</v>
      </c>
      <c r="MD10">
        <v>1.05E-4</v>
      </c>
      <c r="ME10" t="s">
        <v>125</v>
      </c>
      <c r="MF10" t="s">
        <v>125</v>
      </c>
      <c r="MG10" t="s">
        <v>125</v>
      </c>
      <c r="MH10" t="s">
        <v>125</v>
      </c>
      <c r="MI10" t="s">
        <v>125</v>
      </c>
      <c r="MJ10">
        <v>8.7000000000000001E-5</v>
      </c>
      <c r="MK10">
        <v>8.2999999999999998E-5</v>
      </c>
      <c r="ML10">
        <v>9.2999999999999997E-5</v>
      </c>
      <c r="MM10">
        <v>1.02E-4</v>
      </c>
      <c r="MN10">
        <v>8.3999999999999995E-5</v>
      </c>
      <c r="MO10">
        <v>9.1000000000000003E-5</v>
      </c>
      <c r="MP10">
        <v>1.13E-4</v>
      </c>
      <c r="MQ10">
        <v>1.07E-4</v>
      </c>
      <c r="MR10">
        <v>1.06E-4</v>
      </c>
      <c r="MS10">
        <v>9.5000000000000005E-5</v>
      </c>
      <c r="MT10">
        <v>1.05E-4</v>
      </c>
      <c r="MU10">
        <v>9.3999999999999994E-5</v>
      </c>
      <c r="MV10">
        <v>8.5000000000000006E-5</v>
      </c>
      <c r="MW10" t="s">
        <v>125</v>
      </c>
      <c r="MX10" t="s">
        <v>125</v>
      </c>
      <c r="MY10" t="s">
        <v>125</v>
      </c>
      <c r="MZ10" t="s">
        <v>125</v>
      </c>
      <c r="NA10" t="s">
        <v>125</v>
      </c>
      <c r="NB10">
        <v>7.3999999999999996E-5</v>
      </c>
      <c r="NC10">
        <v>7.2999999999999999E-5</v>
      </c>
      <c r="ND10">
        <v>8.1000000000000004E-5</v>
      </c>
      <c r="NE10">
        <v>7.2999999999999999E-5</v>
      </c>
      <c r="NF10">
        <v>8.2999999999999998E-5</v>
      </c>
      <c r="NG10">
        <v>7.8999999999999996E-5</v>
      </c>
      <c r="NH10">
        <v>8.7000000000000001E-5</v>
      </c>
      <c r="NI10">
        <v>8.6000000000000003E-5</v>
      </c>
      <c r="NJ10">
        <v>8.8999999999999995E-5</v>
      </c>
      <c r="NK10">
        <v>1.06E-4</v>
      </c>
      <c r="NL10">
        <v>7.7999999999999999E-5</v>
      </c>
      <c r="NM10">
        <v>1.25E-4</v>
      </c>
      <c r="NN10">
        <v>7.4999999999999993E-5</v>
      </c>
      <c r="NO10" t="s">
        <v>125</v>
      </c>
      <c r="NP10" t="s">
        <v>125</v>
      </c>
      <c r="NQ10" t="s">
        <v>125</v>
      </c>
      <c r="NR10" t="s">
        <v>125</v>
      </c>
      <c r="NS10" t="s">
        <v>125</v>
      </c>
    </row>
    <row r="11" spans="1:383" x14ac:dyDescent="0.3">
      <c r="A11" t="s">
        <v>127</v>
      </c>
      <c r="B11" t="s">
        <v>126</v>
      </c>
      <c r="C11" t="s">
        <v>8</v>
      </c>
      <c r="D11">
        <v>3.6939999999999998E-3</v>
      </c>
      <c r="E11">
        <v>3.4099999999999998E-3</v>
      </c>
      <c r="F11">
        <v>3.8560000000000001E-3</v>
      </c>
      <c r="G11">
        <v>3.8630000000000001E-3</v>
      </c>
      <c r="H11">
        <v>3.8470000000000002E-3</v>
      </c>
      <c r="I11">
        <v>3.5980000000000001E-3</v>
      </c>
      <c r="J11">
        <v>3.8939999999999999E-3</v>
      </c>
      <c r="K11">
        <v>3.8279999999999998E-3</v>
      </c>
      <c r="L11">
        <v>3.973E-3</v>
      </c>
      <c r="M11">
        <v>3.6259999999999999E-3</v>
      </c>
      <c r="N11">
        <v>3.7650000000000001E-3</v>
      </c>
      <c r="O11">
        <v>3.7269999999999998E-3</v>
      </c>
      <c r="P11">
        <v>3.9240000000000004E-3</v>
      </c>
      <c r="Q11">
        <v>3.6870000000000002E-3</v>
      </c>
      <c r="R11">
        <v>4.0870000000000004E-3</v>
      </c>
      <c r="S11" t="s">
        <v>125</v>
      </c>
      <c r="T11" t="s">
        <v>125</v>
      </c>
      <c r="U11" t="s">
        <v>125</v>
      </c>
      <c r="V11" t="s">
        <v>125</v>
      </c>
      <c r="W11" t="s">
        <v>125</v>
      </c>
      <c r="X11">
        <v>3.7940000000000001E-3</v>
      </c>
      <c r="Y11">
        <v>3.8809999999999999E-3</v>
      </c>
      <c r="Z11">
        <v>3.859E-3</v>
      </c>
      <c r="AA11">
        <v>3.7929999999999999E-3</v>
      </c>
      <c r="AB11">
        <v>3.8639999999999998E-3</v>
      </c>
      <c r="AC11">
        <v>3.8630000000000001E-3</v>
      </c>
      <c r="AD11">
        <v>3.8930000000000002E-3</v>
      </c>
      <c r="AE11">
        <v>3.8909999999999999E-3</v>
      </c>
      <c r="AF11">
        <v>3.7460000000000002E-3</v>
      </c>
      <c r="AG11">
        <v>3.8999999999999998E-3</v>
      </c>
      <c r="AH11">
        <v>3.9160000000000002E-3</v>
      </c>
      <c r="AI11">
        <v>3.8470000000000002E-3</v>
      </c>
      <c r="AJ11">
        <v>3.9230000000000003E-3</v>
      </c>
      <c r="AK11" t="s">
        <v>125</v>
      </c>
      <c r="AL11" t="s">
        <v>125</v>
      </c>
      <c r="AM11" t="s">
        <v>125</v>
      </c>
      <c r="AN11" t="s">
        <v>125</v>
      </c>
      <c r="AO11" t="s">
        <v>125</v>
      </c>
      <c r="AP11">
        <v>3.8579999999999999E-3</v>
      </c>
      <c r="AQ11">
        <v>3.826E-3</v>
      </c>
      <c r="AR11">
        <v>3.5720000000000001E-3</v>
      </c>
      <c r="AS11">
        <v>4.0860000000000002E-3</v>
      </c>
      <c r="AT11">
        <v>4.1999999999999997E-3</v>
      </c>
      <c r="AU11">
        <v>3.9719999999999998E-3</v>
      </c>
      <c r="AV11">
        <v>3.9280000000000001E-3</v>
      </c>
      <c r="AW11">
        <v>3.7439999999999999E-3</v>
      </c>
      <c r="AX11">
        <v>4.0229999999999997E-3</v>
      </c>
      <c r="AY11">
        <v>3.8279999999999998E-3</v>
      </c>
      <c r="AZ11">
        <v>3.8779999999999999E-3</v>
      </c>
      <c r="BA11">
        <v>4.0109999999999998E-3</v>
      </c>
      <c r="BB11">
        <v>3.8709999999999999E-3</v>
      </c>
      <c r="BC11" t="s">
        <v>125</v>
      </c>
      <c r="BD11" t="s">
        <v>125</v>
      </c>
      <c r="BE11" t="s">
        <v>125</v>
      </c>
      <c r="BF11" t="s">
        <v>125</v>
      </c>
      <c r="BG11" t="s">
        <v>125</v>
      </c>
      <c r="BH11">
        <v>4.1060000000000003E-3</v>
      </c>
      <c r="BI11">
        <v>3.8340000000000002E-3</v>
      </c>
      <c r="BJ11">
        <v>3.722E-3</v>
      </c>
      <c r="BK11">
        <v>3.7390000000000001E-3</v>
      </c>
      <c r="BL11">
        <v>4.006E-3</v>
      </c>
      <c r="BM11">
        <v>3.921E-3</v>
      </c>
      <c r="BN11">
        <v>3.9100000000000003E-3</v>
      </c>
      <c r="BO11">
        <v>3.849E-3</v>
      </c>
      <c r="BP11">
        <v>3.921E-3</v>
      </c>
      <c r="BQ11">
        <v>4.0340000000000003E-3</v>
      </c>
      <c r="BR11">
        <v>3.8E-3</v>
      </c>
      <c r="BS11">
        <v>3.9370000000000004E-3</v>
      </c>
      <c r="BT11">
        <v>3.8860000000000001E-3</v>
      </c>
      <c r="BU11" t="s">
        <v>125</v>
      </c>
      <c r="BV11" t="s">
        <v>125</v>
      </c>
      <c r="BW11" t="s">
        <v>125</v>
      </c>
      <c r="BX11" t="s">
        <v>125</v>
      </c>
      <c r="BY11" t="s">
        <v>125</v>
      </c>
      <c r="BZ11">
        <v>3.6939999999999998E-3</v>
      </c>
      <c r="CA11">
        <v>3.4880000000000002E-3</v>
      </c>
      <c r="CB11">
        <v>3.4099999999999998E-3</v>
      </c>
      <c r="CC11">
        <v>3.6879999999999999E-3</v>
      </c>
      <c r="CD11">
        <v>3.751E-3</v>
      </c>
      <c r="CE11">
        <v>3.699E-3</v>
      </c>
      <c r="CF11">
        <v>3.754E-3</v>
      </c>
      <c r="CG11">
        <v>3.4629999999999999E-3</v>
      </c>
      <c r="CH11">
        <v>3.8409999999999998E-3</v>
      </c>
      <c r="CI11">
        <v>3.8310000000000002E-3</v>
      </c>
      <c r="CJ11">
        <v>3.8019999999999998E-3</v>
      </c>
      <c r="CK11">
        <v>3.673E-3</v>
      </c>
      <c r="CL11">
        <v>3.6909999999999998E-3</v>
      </c>
      <c r="CM11" t="s">
        <v>125</v>
      </c>
      <c r="CN11" t="s">
        <v>125</v>
      </c>
      <c r="CO11" t="s">
        <v>125</v>
      </c>
      <c r="CP11" t="s">
        <v>125</v>
      </c>
      <c r="CQ11" t="s">
        <v>125</v>
      </c>
      <c r="CR11">
        <v>3.62E-3</v>
      </c>
      <c r="CS11">
        <v>3.6289999999999998E-3</v>
      </c>
      <c r="CT11">
        <v>3.5500000000000002E-3</v>
      </c>
      <c r="CU11">
        <v>4.0109999999999998E-3</v>
      </c>
      <c r="CV11">
        <v>3.9399999999999999E-3</v>
      </c>
      <c r="CW11">
        <v>3.9069999999999999E-3</v>
      </c>
      <c r="CX11">
        <v>3.8570000000000002E-3</v>
      </c>
      <c r="CY11">
        <v>3.9420000000000002E-3</v>
      </c>
      <c r="CZ11">
        <v>4.1180000000000001E-3</v>
      </c>
      <c r="DA11">
        <v>3.9259999999999998E-3</v>
      </c>
      <c r="DB11">
        <v>3.6219999999999998E-3</v>
      </c>
      <c r="DC11">
        <v>3.8990000000000001E-3</v>
      </c>
      <c r="DD11">
        <v>3.9560000000000003E-3</v>
      </c>
      <c r="DE11" t="s">
        <v>125</v>
      </c>
      <c r="DF11" t="s">
        <v>125</v>
      </c>
      <c r="DG11" t="s">
        <v>125</v>
      </c>
      <c r="DH11" t="s">
        <v>125</v>
      </c>
      <c r="DI11" t="s">
        <v>125</v>
      </c>
      <c r="DJ11">
        <v>3.7490000000000002E-3</v>
      </c>
      <c r="DK11">
        <v>3.823E-3</v>
      </c>
      <c r="DL11">
        <v>3.673E-3</v>
      </c>
      <c r="DM11">
        <v>3.9199999999999999E-3</v>
      </c>
      <c r="DN11">
        <v>3.6949999999999999E-3</v>
      </c>
      <c r="DO11">
        <v>3.3939999999999999E-3</v>
      </c>
      <c r="DP11">
        <v>3.6709999999999998E-3</v>
      </c>
      <c r="DQ11">
        <v>3.6600000000000001E-3</v>
      </c>
      <c r="DR11">
        <v>3.7599999999999999E-3</v>
      </c>
      <c r="DS11">
        <v>3.7750000000000001E-3</v>
      </c>
      <c r="DT11">
        <v>3.7399999999999998E-3</v>
      </c>
      <c r="DU11">
        <v>3.7880000000000001E-3</v>
      </c>
      <c r="DV11">
        <v>3.8830000000000002E-3</v>
      </c>
      <c r="DW11" t="s">
        <v>125</v>
      </c>
      <c r="DX11" t="s">
        <v>125</v>
      </c>
      <c r="DY11" t="s">
        <v>125</v>
      </c>
      <c r="DZ11" t="s">
        <v>125</v>
      </c>
      <c r="EA11" t="s">
        <v>125</v>
      </c>
      <c r="EB11">
        <v>3.5950000000000001E-3</v>
      </c>
      <c r="EC11">
        <v>3.4979999999999998E-3</v>
      </c>
      <c r="ED11">
        <v>3.6840000000000002E-3</v>
      </c>
      <c r="EE11">
        <v>3.6240000000000001E-3</v>
      </c>
      <c r="EF11">
        <v>3.9820000000000003E-3</v>
      </c>
      <c r="EG11">
        <v>3.5920000000000001E-3</v>
      </c>
      <c r="EH11">
        <v>3.9220000000000001E-3</v>
      </c>
      <c r="EI11">
        <v>3.5569999999999998E-3</v>
      </c>
      <c r="EJ11">
        <v>3.728E-3</v>
      </c>
      <c r="EK11">
        <v>3.9119999999999997E-3</v>
      </c>
      <c r="EL11">
        <v>3.7000000000000002E-3</v>
      </c>
      <c r="EM11">
        <v>3.7360000000000002E-3</v>
      </c>
      <c r="EN11">
        <v>3.7079999999999999E-3</v>
      </c>
      <c r="EO11" t="s">
        <v>125</v>
      </c>
      <c r="EP11" t="s">
        <v>125</v>
      </c>
      <c r="EQ11" t="s">
        <v>125</v>
      </c>
      <c r="ER11" t="s">
        <v>125</v>
      </c>
      <c r="ES11" t="s">
        <v>125</v>
      </c>
      <c r="ET11">
        <v>3.607E-3</v>
      </c>
      <c r="EU11">
        <v>3.9459999999999999E-3</v>
      </c>
      <c r="EV11">
        <v>3.869E-3</v>
      </c>
      <c r="EW11">
        <v>3.8839999999999999E-3</v>
      </c>
      <c r="EX11">
        <v>3.9709999999999997E-3</v>
      </c>
      <c r="EY11">
        <v>3.8249999999999998E-3</v>
      </c>
      <c r="EZ11">
        <v>4.0489999999999996E-3</v>
      </c>
      <c r="FA11">
        <v>4.0010000000000002E-3</v>
      </c>
      <c r="FB11">
        <v>3.637E-3</v>
      </c>
      <c r="FC11">
        <v>3.8300000000000001E-3</v>
      </c>
      <c r="FD11">
        <v>3.5239999999999998E-3</v>
      </c>
      <c r="FE11">
        <v>3.7680000000000001E-3</v>
      </c>
      <c r="FF11">
        <v>3.8010000000000001E-3</v>
      </c>
      <c r="FG11" t="s">
        <v>125</v>
      </c>
      <c r="FH11" t="s">
        <v>125</v>
      </c>
      <c r="FI11" t="s">
        <v>125</v>
      </c>
      <c r="FJ11" t="s">
        <v>125</v>
      </c>
      <c r="FK11" t="s">
        <v>125</v>
      </c>
      <c r="FL11">
        <v>3.5260000000000001E-3</v>
      </c>
      <c r="FM11">
        <v>3.7729999999999999E-3</v>
      </c>
      <c r="FN11">
        <v>3.558E-3</v>
      </c>
      <c r="FO11">
        <v>3.7980000000000002E-3</v>
      </c>
      <c r="FP11">
        <v>3.7789999999999998E-3</v>
      </c>
      <c r="FQ11">
        <v>3.771E-3</v>
      </c>
      <c r="FR11">
        <v>3.7580000000000001E-3</v>
      </c>
      <c r="FS11">
        <v>3.5769999999999999E-3</v>
      </c>
      <c r="FT11">
        <v>3.738E-3</v>
      </c>
      <c r="FU11">
        <v>3.7460000000000002E-3</v>
      </c>
      <c r="FV11">
        <v>3.8700000000000002E-3</v>
      </c>
      <c r="FW11">
        <v>3.8159999999999999E-3</v>
      </c>
      <c r="FX11">
        <v>3.8279999999999998E-3</v>
      </c>
      <c r="FY11" t="s">
        <v>125</v>
      </c>
      <c r="FZ11" t="s">
        <v>125</v>
      </c>
      <c r="GA11" t="s">
        <v>125</v>
      </c>
      <c r="GB11" t="s">
        <v>125</v>
      </c>
      <c r="GC11" t="s">
        <v>125</v>
      </c>
      <c r="GD11">
        <v>3.6870000000000002E-3</v>
      </c>
      <c r="GE11">
        <v>3.7490000000000002E-3</v>
      </c>
      <c r="GF11">
        <v>3.9630000000000004E-3</v>
      </c>
      <c r="GG11">
        <v>4.0000000000000001E-3</v>
      </c>
      <c r="GH11">
        <v>4.0870000000000004E-3</v>
      </c>
      <c r="GI11">
        <v>3.9620000000000002E-3</v>
      </c>
      <c r="GJ11">
        <v>3.738E-3</v>
      </c>
      <c r="GK11">
        <v>4.0590000000000001E-3</v>
      </c>
      <c r="GL11">
        <v>3.6329999999999999E-3</v>
      </c>
      <c r="GM11">
        <v>4.0419999999999996E-3</v>
      </c>
      <c r="GN11">
        <v>3.555E-3</v>
      </c>
      <c r="GO11">
        <v>3.885E-3</v>
      </c>
      <c r="GP11">
        <v>3.7090000000000001E-3</v>
      </c>
      <c r="GQ11" t="s">
        <v>125</v>
      </c>
      <c r="GR11" t="s">
        <v>125</v>
      </c>
      <c r="GS11" t="s">
        <v>125</v>
      </c>
      <c r="GT11" t="s">
        <v>125</v>
      </c>
      <c r="GU11" t="s">
        <v>125</v>
      </c>
      <c r="GV11">
        <v>3.666E-3</v>
      </c>
      <c r="GW11">
        <v>3.5729999999999998E-3</v>
      </c>
      <c r="GX11">
        <v>3.8760000000000001E-3</v>
      </c>
      <c r="GY11">
        <v>3.7810000000000001E-3</v>
      </c>
      <c r="GZ11">
        <v>3.9839999999999997E-3</v>
      </c>
      <c r="HA11">
        <v>3.9969999999999997E-3</v>
      </c>
      <c r="HB11">
        <v>3.81E-3</v>
      </c>
      <c r="HC11">
        <v>3.7100000000000002E-3</v>
      </c>
      <c r="HD11">
        <v>3.643E-3</v>
      </c>
      <c r="HE11">
        <v>3.771E-3</v>
      </c>
      <c r="HF11">
        <v>3.7919999999999998E-3</v>
      </c>
      <c r="HG11">
        <v>3.8700000000000002E-3</v>
      </c>
      <c r="HH11">
        <v>3.7580000000000001E-3</v>
      </c>
      <c r="HI11" t="s">
        <v>125</v>
      </c>
      <c r="HJ11" t="s">
        <v>125</v>
      </c>
      <c r="HK11" t="s">
        <v>125</v>
      </c>
      <c r="HL11" t="s">
        <v>125</v>
      </c>
      <c r="HM11" t="s">
        <v>125</v>
      </c>
      <c r="HN11">
        <v>3.9350000000000001E-3</v>
      </c>
      <c r="HO11">
        <v>3.9569999999999996E-3</v>
      </c>
      <c r="HP11">
        <v>3.65E-3</v>
      </c>
      <c r="HQ11">
        <v>3.748E-3</v>
      </c>
      <c r="HR11">
        <v>3.8080000000000002E-3</v>
      </c>
      <c r="HS11">
        <v>3.643E-3</v>
      </c>
      <c r="HT11">
        <v>3.8960000000000002E-3</v>
      </c>
      <c r="HU11">
        <v>3.6700000000000001E-3</v>
      </c>
      <c r="HV11">
        <v>3.8180000000000002E-3</v>
      </c>
      <c r="HW11">
        <v>3.6819999999999999E-3</v>
      </c>
      <c r="HX11">
        <v>3.6640000000000002E-3</v>
      </c>
      <c r="HY11">
        <v>3.65E-3</v>
      </c>
      <c r="HZ11">
        <v>3.7209999999999999E-3</v>
      </c>
      <c r="IA11" t="s">
        <v>125</v>
      </c>
      <c r="IB11" t="s">
        <v>125</v>
      </c>
      <c r="IC11" t="s">
        <v>125</v>
      </c>
      <c r="ID11" t="s">
        <v>125</v>
      </c>
      <c r="IE11" t="s">
        <v>125</v>
      </c>
      <c r="IF11">
        <v>3.8860000000000001E-3</v>
      </c>
      <c r="IG11">
        <v>3.7069999999999998E-3</v>
      </c>
      <c r="IH11">
        <v>3.898E-3</v>
      </c>
      <c r="II11">
        <v>3.849E-3</v>
      </c>
      <c r="IJ11">
        <v>3.6519999999999999E-3</v>
      </c>
      <c r="IK11">
        <v>3.859E-3</v>
      </c>
      <c r="IL11">
        <v>3.8549999999999999E-3</v>
      </c>
      <c r="IM11">
        <v>3.787E-3</v>
      </c>
      <c r="IN11">
        <v>3.7620000000000002E-3</v>
      </c>
      <c r="IO11">
        <v>4.0480000000000004E-3</v>
      </c>
      <c r="IP11">
        <v>3.6600000000000001E-3</v>
      </c>
      <c r="IQ11">
        <v>3.7420000000000001E-3</v>
      </c>
      <c r="IR11">
        <v>3.6540000000000001E-3</v>
      </c>
      <c r="IS11" t="s">
        <v>125</v>
      </c>
      <c r="IT11" t="s">
        <v>125</v>
      </c>
      <c r="IU11" t="s">
        <v>125</v>
      </c>
      <c r="IV11" t="s">
        <v>125</v>
      </c>
      <c r="IW11" t="s">
        <v>125</v>
      </c>
      <c r="IX11">
        <v>3.8779999999999999E-3</v>
      </c>
      <c r="IY11">
        <v>3.6380000000000002E-3</v>
      </c>
      <c r="IZ11">
        <v>3.604E-3</v>
      </c>
      <c r="JA11">
        <v>3.774E-3</v>
      </c>
      <c r="JB11">
        <v>3.8440000000000002E-3</v>
      </c>
      <c r="JC11">
        <v>3.5530000000000002E-3</v>
      </c>
      <c r="JD11">
        <v>3.7569999999999999E-3</v>
      </c>
      <c r="JE11">
        <v>3.7950000000000002E-3</v>
      </c>
      <c r="JF11">
        <v>3.6129999999999999E-3</v>
      </c>
      <c r="JG11">
        <v>3.5230000000000001E-3</v>
      </c>
      <c r="JH11">
        <v>3.6280000000000001E-3</v>
      </c>
      <c r="JI11">
        <v>3.6779999999999998E-3</v>
      </c>
      <c r="JJ11">
        <v>3.7009999999999999E-3</v>
      </c>
      <c r="JK11" t="s">
        <v>125</v>
      </c>
      <c r="JL11" t="s">
        <v>125</v>
      </c>
      <c r="JM11" t="s">
        <v>125</v>
      </c>
      <c r="JN11" t="s">
        <v>125</v>
      </c>
      <c r="JO11" t="s">
        <v>125</v>
      </c>
      <c r="JP11">
        <v>3.7789999999999998E-3</v>
      </c>
      <c r="JQ11">
        <v>3.653E-3</v>
      </c>
      <c r="JR11">
        <v>3.5469999999999998E-3</v>
      </c>
      <c r="JS11">
        <v>3.5729999999999998E-3</v>
      </c>
      <c r="JT11">
        <v>3.9319999999999997E-3</v>
      </c>
      <c r="JU11">
        <v>3.7460000000000002E-3</v>
      </c>
      <c r="JV11">
        <v>3.9490000000000003E-3</v>
      </c>
      <c r="JW11">
        <v>3.588E-3</v>
      </c>
      <c r="JX11">
        <v>4.1320000000000003E-3</v>
      </c>
      <c r="JY11">
        <v>4.1060000000000003E-3</v>
      </c>
      <c r="JZ11">
        <v>4.1799999999999997E-3</v>
      </c>
      <c r="KA11">
        <v>4.1640000000000002E-3</v>
      </c>
      <c r="KB11">
        <v>3.7190000000000001E-3</v>
      </c>
      <c r="KC11" t="s">
        <v>125</v>
      </c>
      <c r="KD11" t="s">
        <v>125</v>
      </c>
      <c r="KE11" t="s">
        <v>125</v>
      </c>
      <c r="KF11" t="s">
        <v>125</v>
      </c>
      <c r="KG11" t="s">
        <v>125</v>
      </c>
      <c r="KH11">
        <v>3.5850000000000001E-3</v>
      </c>
      <c r="KI11">
        <v>3.9029999999999998E-3</v>
      </c>
      <c r="KJ11">
        <v>3.9199999999999999E-3</v>
      </c>
      <c r="KK11">
        <v>3.9909999999999998E-3</v>
      </c>
      <c r="KL11">
        <v>3.9379999999999997E-3</v>
      </c>
      <c r="KM11">
        <v>3.9439999999999996E-3</v>
      </c>
      <c r="KN11">
        <v>3.5869999999999999E-3</v>
      </c>
      <c r="KO11">
        <v>4.0509999999999999E-3</v>
      </c>
      <c r="KP11">
        <v>3.8709999999999999E-3</v>
      </c>
      <c r="KQ11">
        <v>3.9639999999999996E-3</v>
      </c>
      <c r="KR11">
        <v>3.8790000000000001E-3</v>
      </c>
      <c r="KS11">
        <v>3.8869999999999998E-3</v>
      </c>
      <c r="KT11">
        <v>3.7299999999999998E-3</v>
      </c>
      <c r="KU11" t="s">
        <v>125</v>
      </c>
      <c r="KV11" t="s">
        <v>125</v>
      </c>
      <c r="KW11" t="s">
        <v>125</v>
      </c>
      <c r="KX11" t="s">
        <v>125</v>
      </c>
      <c r="KY11" t="s">
        <v>125</v>
      </c>
      <c r="KZ11">
        <v>3.643E-3</v>
      </c>
      <c r="LA11">
        <v>3.5729999999999998E-3</v>
      </c>
      <c r="LB11">
        <v>3.96E-3</v>
      </c>
      <c r="LC11">
        <v>3.967E-3</v>
      </c>
      <c r="LD11">
        <v>3.725E-3</v>
      </c>
      <c r="LE11">
        <v>3.999E-3</v>
      </c>
      <c r="LF11">
        <v>3.9249999999999997E-3</v>
      </c>
      <c r="LG11">
        <v>3.6050000000000001E-3</v>
      </c>
      <c r="LH11">
        <v>4.0629999999999998E-3</v>
      </c>
      <c r="LI11">
        <v>3.9449999999999997E-3</v>
      </c>
      <c r="LJ11">
        <v>4.0330000000000001E-3</v>
      </c>
      <c r="LK11">
        <v>3.679E-3</v>
      </c>
      <c r="LL11">
        <v>3.908E-3</v>
      </c>
      <c r="LM11" t="s">
        <v>125</v>
      </c>
      <c r="LN11" t="s">
        <v>125</v>
      </c>
      <c r="LO11" t="s">
        <v>125</v>
      </c>
      <c r="LP11" t="s">
        <v>125</v>
      </c>
      <c r="LQ11" t="s">
        <v>125</v>
      </c>
      <c r="LR11">
        <v>3.882E-3</v>
      </c>
      <c r="LS11">
        <v>3.666E-3</v>
      </c>
      <c r="LT11">
        <v>3.7699999999999999E-3</v>
      </c>
      <c r="LU11">
        <v>3.8830000000000002E-3</v>
      </c>
      <c r="LV11">
        <v>4.0419999999999996E-3</v>
      </c>
      <c r="LW11">
        <v>3.9189999999999997E-3</v>
      </c>
      <c r="LX11">
        <v>3.8010000000000001E-3</v>
      </c>
      <c r="LY11">
        <v>3.8249999999999998E-3</v>
      </c>
      <c r="LZ11">
        <v>3.8570000000000002E-3</v>
      </c>
      <c r="MA11">
        <v>3.9500000000000004E-3</v>
      </c>
      <c r="MB11">
        <v>3.8999999999999998E-3</v>
      </c>
      <c r="MC11">
        <v>4.0239999999999998E-3</v>
      </c>
      <c r="MD11">
        <v>3.777E-3</v>
      </c>
      <c r="ME11" t="s">
        <v>125</v>
      </c>
      <c r="MF11" t="s">
        <v>125</v>
      </c>
      <c r="MG11" t="s">
        <v>125</v>
      </c>
      <c r="MH11" t="s">
        <v>125</v>
      </c>
      <c r="MI11" t="s">
        <v>125</v>
      </c>
      <c r="MJ11">
        <v>3.9919999999999999E-3</v>
      </c>
      <c r="MK11">
        <v>3.6670000000000001E-3</v>
      </c>
      <c r="ML11">
        <v>3.8679999999999999E-3</v>
      </c>
      <c r="MM11">
        <v>3.9420000000000002E-3</v>
      </c>
      <c r="MN11">
        <v>3.9899999999999996E-3</v>
      </c>
      <c r="MO11">
        <v>3.9569999999999996E-3</v>
      </c>
      <c r="MP11">
        <v>3.8639999999999998E-3</v>
      </c>
      <c r="MQ11">
        <v>3.784E-3</v>
      </c>
      <c r="MR11">
        <v>3.9300000000000003E-3</v>
      </c>
      <c r="MS11">
        <v>3.8049999999999998E-3</v>
      </c>
      <c r="MT11">
        <v>3.8960000000000002E-3</v>
      </c>
      <c r="MU11">
        <v>3.9150000000000001E-3</v>
      </c>
      <c r="MV11">
        <v>3.9389999999999998E-3</v>
      </c>
      <c r="MW11" t="s">
        <v>125</v>
      </c>
      <c r="MX11" t="s">
        <v>125</v>
      </c>
      <c r="MY11" t="s">
        <v>125</v>
      </c>
      <c r="MZ11" t="s">
        <v>125</v>
      </c>
      <c r="NA11" t="s">
        <v>125</v>
      </c>
      <c r="NB11">
        <v>3.8579999999999999E-3</v>
      </c>
      <c r="NC11">
        <v>3.9220000000000001E-3</v>
      </c>
      <c r="ND11">
        <v>3.9480000000000001E-3</v>
      </c>
      <c r="NE11">
        <v>3.5149999999999999E-3</v>
      </c>
      <c r="NF11">
        <v>4.065E-3</v>
      </c>
      <c r="NG11">
        <v>3.8500000000000001E-3</v>
      </c>
      <c r="NH11">
        <v>3.6870000000000002E-3</v>
      </c>
      <c r="NI11">
        <v>3.764E-3</v>
      </c>
      <c r="NJ11">
        <v>3.699E-3</v>
      </c>
      <c r="NK11">
        <v>3.4529999999999999E-3</v>
      </c>
      <c r="NL11">
        <v>3.6809999999999998E-3</v>
      </c>
      <c r="NM11">
        <v>3.3969999999999998E-3</v>
      </c>
      <c r="NN11">
        <v>3.457E-3</v>
      </c>
      <c r="NO11" t="s">
        <v>125</v>
      </c>
      <c r="NP11" t="s">
        <v>125</v>
      </c>
      <c r="NQ11" t="s">
        <v>125</v>
      </c>
      <c r="NR11" t="s">
        <v>125</v>
      </c>
      <c r="NS11" t="s">
        <v>125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F899-0DD1-48F6-95D7-097657FCFA33}">
  <dimension ref="A1:AQU43"/>
  <sheetViews>
    <sheetView workbookViewId="0">
      <selection activeCell="H16" sqref="H16"/>
    </sheetView>
  </sheetViews>
  <sheetFormatPr defaultRowHeight="14.4" x14ac:dyDescent="0.3"/>
  <cols>
    <col min="1" max="1" width="13.5546875" customWidth="1"/>
    <col min="2" max="2" width="11.88671875" customWidth="1"/>
    <col min="7" max="7" width="23.6640625" customWidth="1"/>
    <col min="692" max="692" width="9.109375" style="10"/>
  </cols>
  <sheetData>
    <row r="1" spans="1:1139" x14ac:dyDescent="0.3">
      <c r="A1" t="s">
        <v>520</v>
      </c>
    </row>
    <row r="2" spans="1:1139" x14ac:dyDescent="0.3">
      <c r="A2" t="s">
        <v>519</v>
      </c>
      <c r="B2">
        <v>1134</v>
      </c>
      <c r="E2" t="s">
        <v>1279</v>
      </c>
    </row>
    <row r="3" spans="1:1139" x14ac:dyDescent="0.3">
      <c r="A3" t="s">
        <v>518</v>
      </c>
      <c r="B3" t="s">
        <v>517</v>
      </c>
      <c r="C3" t="s">
        <v>90</v>
      </c>
      <c r="D3" t="s">
        <v>516</v>
      </c>
      <c r="E3" s="10" t="s">
        <v>969</v>
      </c>
      <c r="F3" t="s">
        <v>514</v>
      </c>
      <c r="G3" t="s">
        <v>513</v>
      </c>
      <c r="H3" t="s">
        <v>512</v>
      </c>
      <c r="I3" t="s">
        <v>511</v>
      </c>
      <c r="J3" t="s">
        <v>510</v>
      </c>
      <c r="K3" t="s">
        <v>509</v>
      </c>
      <c r="L3" t="s">
        <v>508</v>
      </c>
      <c r="M3" t="s">
        <v>507</v>
      </c>
      <c r="N3" t="s">
        <v>506</v>
      </c>
      <c r="O3" t="s">
        <v>505</v>
      </c>
      <c r="P3" t="s">
        <v>504</v>
      </c>
      <c r="Q3" t="s">
        <v>503</v>
      </c>
      <c r="R3" t="s">
        <v>502</v>
      </c>
      <c r="S3" t="s">
        <v>501</v>
      </c>
      <c r="T3" t="s">
        <v>500</v>
      </c>
      <c r="U3" t="s">
        <v>499</v>
      </c>
      <c r="V3" t="s">
        <v>498</v>
      </c>
      <c r="W3" t="s">
        <v>497</v>
      </c>
      <c r="X3" t="s">
        <v>496</v>
      </c>
      <c r="Y3" t="s">
        <v>495</v>
      </c>
      <c r="Z3" t="s">
        <v>494</v>
      </c>
      <c r="AA3" t="s">
        <v>493</v>
      </c>
      <c r="AB3" t="s">
        <v>492</v>
      </c>
      <c r="AC3" t="s">
        <v>491</v>
      </c>
      <c r="AD3" t="s">
        <v>490</v>
      </c>
      <c r="AE3" t="s">
        <v>489</v>
      </c>
      <c r="AF3" t="s">
        <v>488</v>
      </c>
      <c r="AG3" t="s">
        <v>487</v>
      </c>
      <c r="AH3" t="s">
        <v>486</v>
      </c>
      <c r="AI3" t="s">
        <v>485</v>
      </c>
      <c r="AJ3" t="s">
        <v>484</v>
      </c>
      <c r="AK3" t="s">
        <v>483</v>
      </c>
      <c r="AL3" t="s">
        <v>482</v>
      </c>
      <c r="AM3" t="s">
        <v>481</v>
      </c>
      <c r="AN3" t="s">
        <v>480</v>
      </c>
      <c r="AO3" t="s">
        <v>479</v>
      </c>
      <c r="AP3" t="s">
        <v>478</v>
      </c>
      <c r="AQ3" t="s">
        <v>477</v>
      </c>
      <c r="AR3" t="s">
        <v>476</v>
      </c>
      <c r="AS3" t="s">
        <v>475</v>
      </c>
      <c r="AT3" t="s">
        <v>474</v>
      </c>
      <c r="AU3" t="s">
        <v>473</v>
      </c>
      <c r="AV3" t="s">
        <v>472</v>
      </c>
      <c r="AW3" t="s">
        <v>471</v>
      </c>
      <c r="AX3" t="s">
        <v>470</v>
      </c>
      <c r="AY3" t="s">
        <v>469</v>
      </c>
      <c r="AZ3" t="s">
        <v>468</v>
      </c>
      <c r="BA3" t="s">
        <v>467</v>
      </c>
      <c r="BB3" t="s">
        <v>466</v>
      </c>
      <c r="BC3" t="s">
        <v>465</v>
      </c>
      <c r="BD3" t="s">
        <v>464</v>
      </c>
      <c r="BE3" t="s">
        <v>463</v>
      </c>
      <c r="BF3" t="s">
        <v>462</v>
      </c>
      <c r="BG3" t="s">
        <v>461</v>
      </c>
      <c r="BH3" t="s">
        <v>460</v>
      </c>
      <c r="BI3" t="s">
        <v>459</v>
      </c>
      <c r="BJ3" t="s">
        <v>458</v>
      </c>
      <c r="BK3" t="s">
        <v>457</v>
      </c>
      <c r="BL3" t="s">
        <v>456</v>
      </c>
      <c r="BM3" t="s">
        <v>455</v>
      </c>
      <c r="BN3" t="s">
        <v>454</v>
      </c>
      <c r="BO3" t="s">
        <v>453</v>
      </c>
      <c r="BP3" t="s">
        <v>452</v>
      </c>
      <c r="BQ3" t="s">
        <v>451</v>
      </c>
      <c r="BR3" t="s">
        <v>450</v>
      </c>
      <c r="BS3" t="s">
        <v>449</v>
      </c>
      <c r="BT3" t="s">
        <v>448</v>
      </c>
      <c r="BU3" t="s">
        <v>447</v>
      </c>
      <c r="BV3" t="s">
        <v>446</v>
      </c>
      <c r="BW3" t="s">
        <v>445</v>
      </c>
      <c r="BX3" t="s">
        <v>444</v>
      </c>
      <c r="BY3" t="s">
        <v>443</v>
      </c>
      <c r="BZ3" t="s">
        <v>442</v>
      </c>
      <c r="CA3" t="s">
        <v>441</v>
      </c>
      <c r="CB3" t="s">
        <v>440</v>
      </c>
      <c r="CC3" t="s">
        <v>439</v>
      </c>
      <c r="CD3" t="s">
        <v>438</v>
      </c>
      <c r="CE3" t="s">
        <v>437</v>
      </c>
      <c r="CF3" t="s">
        <v>436</v>
      </c>
      <c r="CG3" t="s">
        <v>435</v>
      </c>
      <c r="CH3" t="s">
        <v>434</v>
      </c>
      <c r="CI3" t="s">
        <v>433</v>
      </c>
      <c r="CJ3" t="s">
        <v>432</v>
      </c>
      <c r="CK3" t="s">
        <v>431</v>
      </c>
      <c r="CL3" t="s">
        <v>430</v>
      </c>
      <c r="CM3" t="s">
        <v>429</v>
      </c>
      <c r="CN3" t="s">
        <v>428</v>
      </c>
      <c r="CO3" t="s">
        <v>427</v>
      </c>
      <c r="CP3" t="s">
        <v>426</v>
      </c>
      <c r="CQ3" t="s">
        <v>425</v>
      </c>
      <c r="CR3" t="s">
        <v>424</v>
      </c>
      <c r="CS3" t="s">
        <v>423</v>
      </c>
      <c r="CT3" t="s">
        <v>422</v>
      </c>
      <c r="CU3" t="s">
        <v>421</v>
      </c>
      <c r="CV3" t="s">
        <v>420</v>
      </c>
      <c r="CW3" t="s">
        <v>419</v>
      </c>
      <c r="CX3" t="s">
        <v>418</v>
      </c>
      <c r="CY3" t="s">
        <v>417</v>
      </c>
      <c r="CZ3" t="s">
        <v>416</v>
      </c>
      <c r="DA3" t="s">
        <v>415</v>
      </c>
      <c r="DB3" t="s">
        <v>414</v>
      </c>
      <c r="DC3" t="s">
        <v>413</v>
      </c>
      <c r="DD3" t="s">
        <v>412</v>
      </c>
      <c r="DE3" t="s">
        <v>411</v>
      </c>
      <c r="DF3" t="s">
        <v>410</v>
      </c>
      <c r="DG3" t="s">
        <v>409</v>
      </c>
      <c r="DH3" t="s">
        <v>408</v>
      </c>
      <c r="DI3" t="s">
        <v>407</v>
      </c>
      <c r="DJ3" t="s">
        <v>406</v>
      </c>
      <c r="DK3" t="s">
        <v>405</v>
      </c>
      <c r="DL3" t="s">
        <v>404</v>
      </c>
      <c r="DM3" t="s">
        <v>403</v>
      </c>
      <c r="DN3" t="s">
        <v>402</v>
      </c>
      <c r="DO3" t="s">
        <v>401</v>
      </c>
      <c r="DP3" t="s">
        <v>400</v>
      </c>
      <c r="DQ3" t="s">
        <v>399</v>
      </c>
      <c r="DR3" t="s">
        <v>398</v>
      </c>
      <c r="DS3" t="s">
        <v>397</v>
      </c>
      <c r="DT3" t="s">
        <v>396</v>
      </c>
      <c r="DU3" t="s">
        <v>395</v>
      </c>
      <c r="DV3" t="s">
        <v>394</v>
      </c>
      <c r="DW3" t="s">
        <v>393</v>
      </c>
      <c r="DX3" t="s">
        <v>392</v>
      </c>
      <c r="DY3" t="s">
        <v>391</v>
      </c>
      <c r="DZ3" t="s">
        <v>390</v>
      </c>
      <c r="EA3" t="s">
        <v>389</v>
      </c>
      <c r="EB3" t="s">
        <v>388</v>
      </c>
      <c r="EC3" t="s">
        <v>387</v>
      </c>
      <c r="ED3" t="s">
        <v>386</v>
      </c>
      <c r="EE3" t="s">
        <v>385</v>
      </c>
      <c r="EF3" t="s">
        <v>384</v>
      </c>
      <c r="EG3" t="s">
        <v>383</v>
      </c>
      <c r="EH3" t="s">
        <v>382</v>
      </c>
      <c r="EI3" t="s">
        <v>381</v>
      </c>
      <c r="EJ3" t="s">
        <v>380</v>
      </c>
      <c r="EK3" t="s">
        <v>379</v>
      </c>
      <c r="EL3" t="s">
        <v>378</v>
      </c>
      <c r="EM3" t="s">
        <v>377</v>
      </c>
      <c r="EN3" t="s">
        <v>376</v>
      </c>
      <c r="EO3" t="s">
        <v>375</v>
      </c>
      <c r="EP3" t="s">
        <v>374</v>
      </c>
      <c r="EQ3" t="s">
        <v>373</v>
      </c>
      <c r="ER3" t="s">
        <v>372</v>
      </c>
      <c r="ES3" t="s">
        <v>371</v>
      </c>
      <c r="ET3" t="s">
        <v>370</v>
      </c>
      <c r="EU3" t="s">
        <v>369</v>
      </c>
      <c r="EV3" t="s">
        <v>368</v>
      </c>
      <c r="EW3" t="s">
        <v>367</v>
      </c>
      <c r="EX3" t="s">
        <v>366</v>
      </c>
      <c r="EY3" t="s">
        <v>365</v>
      </c>
      <c r="EZ3" t="s">
        <v>364</v>
      </c>
      <c r="FA3" t="s">
        <v>363</v>
      </c>
      <c r="FB3" t="s">
        <v>362</v>
      </c>
      <c r="FC3" t="s">
        <v>361</v>
      </c>
      <c r="FD3" t="s">
        <v>360</v>
      </c>
      <c r="FE3" t="s">
        <v>359</v>
      </c>
      <c r="FF3" t="s">
        <v>358</v>
      </c>
      <c r="FG3" t="s">
        <v>357</v>
      </c>
      <c r="FH3" t="s">
        <v>356</v>
      </c>
      <c r="FI3" t="s">
        <v>355</v>
      </c>
      <c r="FJ3" t="s">
        <v>354</v>
      </c>
      <c r="FK3" t="s">
        <v>353</v>
      </c>
      <c r="FL3" t="s">
        <v>352</v>
      </c>
      <c r="FM3" t="s">
        <v>351</v>
      </c>
      <c r="FN3" t="s">
        <v>350</v>
      </c>
      <c r="FO3" t="s">
        <v>349</v>
      </c>
      <c r="FP3" t="s">
        <v>348</v>
      </c>
      <c r="FQ3" t="s">
        <v>347</v>
      </c>
      <c r="FR3" t="s">
        <v>346</v>
      </c>
      <c r="FS3" t="s">
        <v>345</v>
      </c>
      <c r="FT3" t="s">
        <v>344</v>
      </c>
      <c r="FU3" t="s">
        <v>343</v>
      </c>
      <c r="FV3" t="s">
        <v>342</v>
      </c>
      <c r="FW3" t="s">
        <v>341</v>
      </c>
      <c r="FX3" t="s">
        <v>340</v>
      </c>
      <c r="FY3" t="s">
        <v>339</v>
      </c>
      <c r="FZ3" t="s">
        <v>338</v>
      </c>
      <c r="GA3" t="s">
        <v>337</v>
      </c>
      <c r="GB3" t="s">
        <v>336</v>
      </c>
      <c r="GC3" t="s">
        <v>335</v>
      </c>
      <c r="GD3" t="s">
        <v>334</v>
      </c>
      <c r="GE3" t="s">
        <v>333</v>
      </c>
      <c r="GF3" t="s">
        <v>332</v>
      </c>
      <c r="GG3" t="s">
        <v>331</v>
      </c>
      <c r="GH3" t="s">
        <v>330</v>
      </c>
      <c r="GI3" t="s">
        <v>329</v>
      </c>
      <c r="GJ3" t="s">
        <v>328</v>
      </c>
      <c r="GK3" t="s">
        <v>327</v>
      </c>
      <c r="GL3" t="s">
        <v>326</v>
      </c>
      <c r="GM3" t="s">
        <v>325</v>
      </c>
      <c r="GN3" t="s">
        <v>324</v>
      </c>
      <c r="GO3" t="s">
        <v>323</v>
      </c>
      <c r="GP3" t="s">
        <v>322</v>
      </c>
      <c r="GQ3" t="s">
        <v>321</v>
      </c>
      <c r="GR3" t="s">
        <v>320</v>
      </c>
      <c r="GS3" t="s">
        <v>319</v>
      </c>
      <c r="GT3" t="s">
        <v>318</v>
      </c>
      <c r="GU3" t="s">
        <v>317</v>
      </c>
      <c r="GV3" t="s">
        <v>316</v>
      </c>
      <c r="GW3" t="s">
        <v>315</v>
      </c>
      <c r="GX3" t="s">
        <v>314</v>
      </c>
      <c r="GY3" t="s">
        <v>313</v>
      </c>
      <c r="GZ3" t="s">
        <v>312</v>
      </c>
      <c r="HA3" t="s">
        <v>311</v>
      </c>
      <c r="HB3" t="s">
        <v>310</v>
      </c>
      <c r="HC3" t="s">
        <v>309</v>
      </c>
      <c r="HD3" t="s">
        <v>308</v>
      </c>
      <c r="HE3" t="s">
        <v>307</v>
      </c>
      <c r="HF3" t="s">
        <v>306</v>
      </c>
      <c r="HG3" t="s">
        <v>305</v>
      </c>
      <c r="HH3" t="s">
        <v>304</v>
      </c>
      <c r="HI3" t="s">
        <v>303</v>
      </c>
      <c r="HJ3" t="s">
        <v>302</v>
      </c>
      <c r="HK3" t="s">
        <v>301</v>
      </c>
      <c r="HL3" t="s">
        <v>300</v>
      </c>
      <c r="HM3" t="s">
        <v>299</v>
      </c>
      <c r="HN3" t="s">
        <v>298</v>
      </c>
      <c r="HO3" t="s">
        <v>297</v>
      </c>
      <c r="HP3" t="s">
        <v>296</v>
      </c>
      <c r="HQ3" t="s">
        <v>295</v>
      </c>
      <c r="HR3" t="s">
        <v>294</v>
      </c>
      <c r="HS3" t="s">
        <v>293</v>
      </c>
      <c r="HT3" t="s">
        <v>292</v>
      </c>
      <c r="HU3" t="s">
        <v>291</v>
      </c>
      <c r="HV3" t="s">
        <v>290</v>
      </c>
      <c r="HW3" t="s">
        <v>289</v>
      </c>
      <c r="HX3" t="s">
        <v>288</v>
      </c>
      <c r="HY3" t="s">
        <v>287</v>
      </c>
      <c r="HZ3" t="s">
        <v>286</v>
      </c>
      <c r="IA3" t="s">
        <v>285</v>
      </c>
      <c r="IB3" t="s">
        <v>284</v>
      </c>
      <c r="IC3" t="s">
        <v>283</v>
      </c>
      <c r="ID3" t="s">
        <v>282</v>
      </c>
      <c r="IE3" t="s">
        <v>281</v>
      </c>
      <c r="IF3" t="s">
        <v>280</v>
      </c>
      <c r="IG3" t="s">
        <v>279</v>
      </c>
      <c r="IH3" t="s">
        <v>278</v>
      </c>
      <c r="II3" t="s">
        <v>277</v>
      </c>
      <c r="IJ3" t="s">
        <v>276</v>
      </c>
      <c r="IK3" t="s">
        <v>275</v>
      </c>
      <c r="IL3" t="s">
        <v>274</v>
      </c>
      <c r="IM3" t="s">
        <v>273</v>
      </c>
      <c r="IN3" t="s">
        <v>272</v>
      </c>
      <c r="IO3" t="s">
        <v>271</v>
      </c>
      <c r="IP3" t="s">
        <v>270</v>
      </c>
      <c r="IQ3" t="s">
        <v>269</v>
      </c>
      <c r="IR3" t="s">
        <v>268</v>
      </c>
      <c r="IS3" t="s">
        <v>267</v>
      </c>
      <c r="IT3" t="s">
        <v>266</v>
      </c>
      <c r="IU3" t="s">
        <v>265</v>
      </c>
      <c r="IV3" t="s">
        <v>264</v>
      </c>
      <c r="IW3" t="s">
        <v>263</v>
      </c>
      <c r="IX3" t="s">
        <v>262</v>
      </c>
      <c r="IY3" t="s">
        <v>261</v>
      </c>
      <c r="IZ3" t="s">
        <v>260</v>
      </c>
      <c r="JA3" t="s">
        <v>259</v>
      </c>
      <c r="JB3" t="s">
        <v>258</v>
      </c>
      <c r="JC3" t="s">
        <v>257</v>
      </c>
      <c r="JD3" t="s">
        <v>256</v>
      </c>
      <c r="JE3" t="s">
        <v>255</v>
      </c>
      <c r="JF3" t="s">
        <v>254</v>
      </c>
      <c r="JG3" t="s">
        <v>253</v>
      </c>
      <c r="JH3" t="s">
        <v>252</v>
      </c>
      <c r="JI3" t="s">
        <v>251</v>
      </c>
      <c r="JJ3" t="s">
        <v>250</v>
      </c>
      <c r="JK3" t="s">
        <v>249</v>
      </c>
      <c r="JL3" t="s">
        <v>248</v>
      </c>
      <c r="JM3" t="s">
        <v>247</v>
      </c>
      <c r="JN3" t="s">
        <v>246</v>
      </c>
      <c r="JO3" t="s">
        <v>245</v>
      </c>
      <c r="JP3" t="s">
        <v>244</v>
      </c>
      <c r="JQ3" t="s">
        <v>243</v>
      </c>
      <c r="JR3" t="s">
        <v>242</v>
      </c>
      <c r="JS3" t="s">
        <v>241</v>
      </c>
      <c r="JT3" t="s">
        <v>240</v>
      </c>
      <c r="JU3" t="s">
        <v>239</v>
      </c>
      <c r="JV3" t="s">
        <v>238</v>
      </c>
      <c r="JW3" t="s">
        <v>237</v>
      </c>
      <c r="JX3" t="s">
        <v>236</v>
      </c>
      <c r="JY3" t="s">
        <v>235</v>
      </c>
      <c r="JZ3" t="s">
        <v>234</v>
      </c>
      <c r="KA3" t="s">
        <v>233</v>
      </c>
      <c r="KB3" t="s">
        <v>232</v>
      </c>
      <c r="KC3" t="s">
        <v>231</v>
      </c>
      <c r="KD3" t="s">
        <v>230</v>
      </c>
      <c r="KE3" t="s">
        <v>229</v>
      </c>
      <c r="KF3" t="s">
        <v>228</v>
      </c>
      <c r="KG3" t="s">
        <v>227</v>
      </c>
      <c r="KH3" t="s">
        <v>226</v>
      </c>
      <c r="KI3" t="s">
        <v>225</v>
      </c>
      <c r="KJ3" t="s">
        <v>224</v>
      </c>
      <c r="KK3" t="s">
        <v>223</v>
      </c>
      <c r="KL3" t="s">
        <v>222</v>
      </c>
      <c r="KM3" t="s">
        <v>221</v>
      </c>
      <c r="KN3" t="s">
        <v>220</v>
      </c>
      <c r="KO3" t="s">
        <v>219</v>
      </c>
      <c r="KP3" t="s">
        <v>218</v>
      </c>
      <c r="KQ3" t="s">
        <v>217</v>
      </c>
      <c r="KR3" t="s">
        <v>216</v>
      </c>
      <c r="KS3" t="s">
        <v>215</v>
      </c>
      <c r="KT3" t="s">
        <v>214</v>
      </c>
      <c r="KU3" t="s">
        <v>213</v>
      </c>
      <c r="KV3" t="s">
        <v>212</v>
      </c>
      <c r="KW3" t="s">
        <v>211</v>
      </c>
      <c r="KX3" t="s">
        <v>210</v>
      </c>
      <c r="KY3" t="s">
        <v>209</v>
      </c>
      <c r="KZ3" t="s">
        <v>208</v>
      </c>
      <c r="LA3" t="s">
        <v>207</v>
      </c>
      <c r="LB3" t="s">
        <v>206</v>
      </c>
      <c r="LC3" t="s">
        <v>205</v>
      </c>
      <c r="LD3" t="s">
        <v>204</v>
      </c>
      <c r="LE3" t="s">
        <v>203</v>
      </c>
      <c r="LF3" t="s">
        <v>202</v>
      </c>
      <c r="LG3" t="s">
        <v>201</v>
      </c>
      <c r="LH3" t="s">
        <v>200</v>
      </c>
      <c r="LI3" t="s">
        <v>199</v>
      </c>
      <c r="LJ3" t="s">
        <v>198</v>
      </c>
      <c r="LK3" t="s">
        <v>197</v>
      </c>
      <c r="LL3" t="s">
        <v>196</v>
      </c>
      <c r="LM3" t="s">
        <v>195</v>
      </c>
      <c r="LN3" t="s">
        <v>194</v>
      </c>
      <c r="LO3" t="s">
        <v>193</v>
      </c>
      <c r="LP3" t="s">
        <v>192</v>
      </c>
      <c r="LQ3" t="s">
        <v>191</v>
      </c>
      <c r="LR3" t="s">
        <v>190</v>
      </c>
      <c r="LS3" t="s">
        <v>189</v>
      </c>
      <c r="LT3" t="s">
        <v>188</v>
      </c>
      <c r="LU3" t="s">
        <v>187</v>
      </c>
      <c r="LV3" t="s">
        <v>186</v>
      </c>
      <c r="LW3" t="s">
        <v>185</v>
      </c>
      <c r="LX3" t="s">
        <v>184</v>
      </c>
      <c r="LY3" t="s">
        <v>183</v>
      </c>
      <c r="LZ3" t="s">
        <v>182</v>
      </c>
      <c r="MA3" t="s">
        <v>181</v>
      </c>
      <c r="MB3" t="s">
        <v>180</v>
      </c>
      <c r="MC3" t="s">
        <v>179</v>
      </c>
      <c r="MD3" t="s">
        <v>178</v>
      </c>
      <c r="ME3" t="s">
        <v>177</v>
      </c>
      <c r="MF3" t="s">
        <v>176</v>
      </c>
      <c r="MG3" t="s">
        <v>175</v>
      </c>
      <c r="MH3" t="s">
        <v>174</v>
      </c>
      <c r="MI3" t="s">
        <v>173</v>
      </c>
      <c r="MJ3" t="s">
        <v>172</v>
      </c>
      <c r="MK3" t="s">
        <v>171</v>
      </c>
      <c r="ML3" t="s">
        <v>170</v>
      </c>
      <c r="MM3" t="s">
        <v>169</v>
      </c>
      <c r="MN3" t="s">
        <v>168</v>
      </c>
      <c r="MO3" t="s">
        <v>167</v>
      </c>
      <c r="MP3" t="s">
        <v>166</v>
      </c>
      <c r="MQ3" t="s">
        <v>165</v>
      </c>
      <c r="MR3" t="s">
        <v>164</v>
      </c>
      <c r="MS3" t="s">
        <v>163</v>
      </c>
      <c r="MT3" t="s">
        <v>162</v>
      </c>
      <c r="MU3" t="s">
        <v>161</v>
      </c>
      <c r="MV3" t="s">
        <v>160</v>
      </c>
      <c r="MW3" t="s">
        <v>159</v>
      </c>
      <c r="MX3" t="s">
        <v>158</v>
      </c>
      <c r="MY3" t="s">
        <v>157</v>
      </c>
      <c r="MZ3" t="s">
        <v>156</v>
      </c>
      <c r="NA3" t="s">
        <v>155</v>
      </c>
      <c r="NB3" t="s">
        <v>154</v>
      </c>
      <c r="NC3" t="s">
        <v>153</v>
      </c>
      <c r="ND3" t="s">
        <v>152</v>
      </c>
      <c r="NE3" t="s">
        <v>151</v>
      </c>
      <c r="NF3" t="s">
        <v>150</v>
      </c>
      <c r="NG3" t="s">
        <v>149</v>
      </c>
      <c r="NH3" t="s">
        <v>148</v>
      </c>
      <c r="NI3" t="s">
        <v>147</v>
      </c>
      <c r="NJ3" t="s">
        <v>146</v>
      </c>
      <c r="NK3" t="s">
        <v>145</v>
      </c>
      <c r="NL3" t="s">
        <v>144</v>
      </c>
      <c r="NM3" t="s">
        <v>143</v>
      </c>
      <c r="NN3" t="s">
        <v>142</v>
      </c>
      <c r="NO3" t="s">
        <v>141</v>
      </c>
      <c r="NP3" t="s">
        <v>140</v>
      </c>
      <c r="NQ3" t="s">
        <v>139</v>
      </c>
      <c r="NR3" t="s">
        <v>138</v>
      </c>
      <c r="NS3" t="s">
        <v>137</v>
      </c>
      <c r="NT3" t="s">
        <v>1277</v>
      </c>
      <c r="NU3" t="s">
        <v>1276</v>
      </c>
      <c r="NV3" t="s">
        <v>1275</v>
      </c>
      <c r="NW3" t="s">
        <v>1274</v>
      </c>
      <c r="NX3" t="s">
        <v>1273</v>
      </c>
      <c r="NY3" t="s">
        <v>1272</v>
      </c>
      <c r="NZ3" t="s">
        <v>1271</v>
      </c>
      <c r="OA3" t="s">
        <v>1270</v>
      </c>
      <c r="OB3" t="s">
        <v>1269</v>
      </c>
      <c r="OC3" t="s">
        <v>1268</v>
      </c>
      <c r="OD3" t="s">
        <v>1267</v>
      </c>
      <c r="OE3" t="s">
        <v>1266</v>
      </c>
      <c r="OF3" t="s">
        <v>1265</v>
      </c>
      <c r="OG3" t="s">
        <v>1264</v>
      </c>
      <c r="OH3" t="s">
        <v>1263</v>
      </c>
      <c r="OI3" t="s">
        <v>1262</v>
      </c>
      <c r="OJ3" t="s">
        <v>1261</v>
      </c>
      <c r="OK3" t="s">
        <v>1260</v>
      </c>
      <c r="OL3" t="s">
        <v>1259</v>
      </c>
      <c r="OM3" t="s">
        <v>1258</v>
      </c>
      <c r="ON3" t="s">
        <v>1257</v>
      </c>
      <c r="OO3" t="s">
        <v>1256</v>
      </c>
      <c r="OP3" t="s">
        <v>1255</v>
      </c>
      <c r="OQ3" t="s">
        <v>1254</v>
      </c>
      <c r="OR3" t="s">
        <v>1253</v>
      </c>
      <c r="OS3" t="s">
        <v>1252</v>
      </c>
      <c r="OT3" t="s">
        <v>1251</v>
      </c>
      <c r="OU3" t="s">
        <v>1250</v>
      </c>
      <c r="OV3" t="s">
        <v>1249</v>
      </c>
      <c r="OW3" t="s">
        <v>1248</v>
      </c>
      <c r="OX3" t="s">
        <v>1247</v>
      </c>
      <c r="OY3" t="s">
        <v>1246</v>
      </c>
      <c r="OZ3" t="s">
        <v>1245</v>
      </c>
      <c r="PA3" t="s">
        <v>1244</v>
      </c>
      <c r="PB3" t="s">
        <v>1243</v>
      </c>
      <c r="PC3" t="s">
        <v>1242</v>
      </c>
      <c r="PD3" t="s">
        <v>1241</v>
      </c>
      <c r="PE3" t="s">
        <v>1240</v>
      </c>
      <c r="PF3" t="s">
        <v>1239</v>
      </c>
      <c r="PG3" t="s">
        <v>1238</v>
      </c>
      <c r="PH3" t="s">
        <v>1237</v>
      </c>
      <c r="PI3" t="s">
        <v>1236</v>
      </c>
      <c r="PJ3" t="s">
        <v>1235</v>
      </c>
      <c r="PK3" t="s">
        <v>1234</v>
      </c>
      <c r="PL3" t="s">
        <v>1233</v>
      </c>
      <c r="PM3" t="s">
        <v>1232</v>
      </c>
      <c r="PN3" t="s">
        <v>1231</v>
      </c>
      <c r="PO3" t="s">
        <v>1230</v>
      </c>
      <c r="PP3" t="s">
        <v>1229</v>
      </c>
      <c r="PQ3" t="s">
        <v>1228</v>
      </c>
      <c r="PR3" t="s">
        <v>1227</v>
      </c>
      <c r="PS3" t="s">
        <v>1226</v>
      </c>
      <c r="PT3" t="s">
        <v>1225</v>
      </c>
      <c r="PU3" t="s">
        <v>1224</v>
      </c>
      <c r="PV3" t="s">
        <v>1223</v>
      </c>
      <c r="PW3" t="s">
        <v>1222</v>
      </c>
      <c r="PX3" t="s">
        <v>1221</v>
      </c>
      <c r="PY3" t="s">
        <v>1220</v>
      </c>
      <c r="PZ3" t="s">
        <v>1219</v>
      </c>
      <c r="QA3" t="s">
        <v>1218</v>
      </c>
      <c r="QB3" t="s">
        <v>1217</v>
      </c>
      <c r="QC3" t="s">
        <v>1216</v>
      </c>
      <c r="QD3" t="s">
        <v>1215</v>
      </c>
      <c r="QE3" t="s">
        <v>1214</v>
      </c>
      <c r="QF3" t="s">
        <v>1213</v>
      </c>
      <c r="QG3" t="s">
        <v>1212</v>
      </c>
      <c r="QH3" t="s">
        <v>1211</v>
      </c>
      <c r="QI3" t="s">
        <v>1210</v>
      </c>
      <c r="QJ3" t="s">
        <v>1209</v>
      </c>
      <c r="QK3" t="s">
        <v>1208</v>
      </c>
      <c r="QL3" t="s">
        <v>1207</v>
      </c>
      <c r="QM3" t="s">
        <v>1206</v>
      </c>
      <c r="QN3" t="s">
        <v>1205</v>
      </c>
      <c r="QO3" t="s">
        <v>1204</v>
      </c>
      <c r="QP3" t="s">
        <v>1203</v>
      </c>
      <c r="QQ3" t="s">
        <v>1202</v>
      </c>
      <c r="QR3" t="s">
        <v>1201</v>
      </c>
      <c r="QS3" t="s">
        <v>1200</v>
      </c>
      <c r="QT3" t="s">
        <v>1199</v>
      </c>
      <c r="QU3" t="s">
        <v>1198</v>
      </c>
      <c r="QV3" t="s">
        <v>1197</v>
      </c>
      <c r="QW3" t="s">
        <v>1196</v>
      </c>
      <c r="QX3" t="s">
        <v>1195</v>
      </c>
      <c r="QY3" t="s">
        <v>1194</v>
      </c>
      <c r="QZ3" t="s">
        <v>1193</v>
      </c>
      <c r="RA3" t="s">
        <v>1192</v>
      </c>
      <c r="RB3" t="s">
        <v>1191</v>
      </c>
      <c r="RC3" t="s">
        <v>1190</v>
      </c>
      <c r="RD3" t="s">
        <v>1189</v>
      </c>
      <c r="RE3" t="s">
        <v>1188</v>
      </c>
      <c r="RF3" t="s">
        <v>1187</v>
      </c>
      <c r="RG3" t="s">
        <v>1186</v>
      </c>
      <c r="RH3" t="s">
        <v>1185</v>
      </c>
      <c r="RI3" t="s">
        <v>1184</v>
      </c>
      <c r="RJ3" t="s">
        <v>1183</v>
      </c>
      <c r="RK3" t="s">
        <v>1182</v>
      </c>
      <c r="RL3" t="s">
        <v>1181</v>
      </c>
      <c r="RM3" t="s">
        <v>1180</v>
      </c>
      <c r="RN3" t="s">
        <v>1179</v>
      </c>
      <c r="RO3" t="s">
        <v>1178</v>
      </c>
      <c r="RP3" t="s">
        <v>1177</v>
      </c>
      <c r="RQ3" t="s">
        <v>1176</v>
      </c>
      <c r="RR3" t="s">
        <v>1175</v>
      </c>
      <c r="RS3" t="s">
        <v>1174</v>
      </c>
      <c r="RT3" t="s">
        <v>1173</v>
      </c>
      <c r="RU3" t="s">
        <v>1172</v>
      </c>
      <c r="RV3" t="s">
        <v>1171</v>
      </c>
      <c r="RW3" t="s">
        <v>1170</v>
      </c>
      <c r="RX3" t="s">
        <v>1169</v>
      </c>
      <c r="RY3" t="s">
        <v>1168</v>
      </c>
      <c r="RZ3" t="s">
        <v>1167</v>
      </c>
      <c r="SA3" t="s">
        <v>1166</v>
      </c>
      <c r="SB3" t="s">
        <v>1165</v>
      </c>
      <c r="SC3" t="s">
        <v>1164</v>
      </c>
      <c r="SD3" t="s">
        <v>1163</v>
      </c>
      <c r="SE3" t="s">
        <v>1162</v>
      </c>
      <c r="SF3" t="s">
        <v>1161</v>
      </c>
      <c r="SG3" t="s">
        <v>1160</v>
      </c>
      <c r="SH3" t="s">
        <v>1159</v>
      </c>
      <c r="SI3" t="s">
        <v>1158</v>
      </c>
      <c r="SJ3" t="s">
        <v>1157</v>
      </c>
      <c r="SK3" t="s">
        <v>1156</v>
      </c>
      <c r="SL3" t="s">
        <v>1155</v>
      </c>
      <c r="SM3" t="s">
        <v>1154</v>
      </c>
      <c r="SN3" t="s">
        <v>1153</v>
      </c>
      <c r="SO3" t="s">
        <v>1152</v>
      </c>
      <c r="SP3" t="s">
        <v>1151</v>
      </c>
      <c r="SQ3" t="s">
        <v>1150</v>
      </c>
      <c r="SR3" t="s">
        <v>1149</v>
      </c>
      <c r="SS3" t="s">
        <v>1148</v>
      </c>
      <c r="ST3" t="s">
        <v>1147</v>
      </c>
      <c r="SU3" t="s">
        <v>1146</v>
      </c>
      <c r="SV3" t="s">
        <v>1145</v>
      </c>
      <c r="SW3" t="s">
        <v>1144</v>
      </c>
      <c r="SX3" t="s">
        <v>1143</v>
      </c>
      <c r="SY3" t="s">
        <v>1142</v>
      </c>
      <c r="SZ3" t="s">
        <v>1141</v>
      </c>
      <c r="TA3" t="s">
        <v>1140</v>
      </c>
      <c r="TB3" t="s">
        <v>1139</v>
      </c>
      <c r="TC3" t="s">
        <v>1138</v>
      </c>
      <c r="TD3" t="s">
        <v>1137</v>
      </c>
      <c r="TE3" t="s">
        <v>1136</v>
      </c>
      <c r="TF3" t="s">
        <v>1135</v>
      </c>
      <c r="TG3" t="s">
        <v>1134</v>
      </c>
      <c r="TH3" t="s">
        <v>1133</v>
      </c>
      <c r="TI3" t="s">
        <v>1132</v>
      </c>
      <c r="TJ3" t="s">
        <v>1131</v>
      </c>
      <c r="TK3" t="s">
        <v>1130</v>
      </c>
      <c r="TL3" t="s">
        <v>1129</v>
      </c>
      <c r="TM3" t="s">
        <v>1128</v>
      </c>
      <c r="TN3" t="s">
        <v>1127</v>
      </c>
      <c r="TO3" t="s">
        <v>1126</v>
      </c>
      <c r="TP3" t="s">
        <v>1125</v>
      </c>
      <c r="TQ3" t="s">
        <v>1124</v>
      </c>
      <c r="TR3" t="s">
        <v>1123</v>
      </c>
      <c r="TS3" t="s">
        <v>1122</v>
      </c>
      <c r="TT3" t="s">
        <v>1121</v>
      </c>
      <c r="TU3" t="s">
        <v>1120</v>
      </c>
      <c r="TV3" t="s">
        <v>1119</v>
      </c>
      <c r="TW3" t="s">
        <v>1118</v>
      </c>
      <c r="TX3" t="s">
        <v>1117</v>
      </c>
      <c r="TY3" t="s">
        <v>1116</v>
      </c>
      <c r="TZ3" t="s">
        <v>1115</v>
      </c>
      <c r="UA3" t="s">
        <v>1114</v>
      </c>
      <c r="UB3" t="s">
        <v>1113</v>
      </c>
      <c r="UC3" t="s">
        <v>1112</v>
      </c>
      <c r="UD3" t="s">
        <v>1111</v>
      </c>
      <c r="UE3" t="s">
        <v>1110</v>
      </c>
      <c r="UF3" t="s">
        <v>1109</v>
      </c>
      <c r="UG3" t="s">
        <v>1108</v>
      </c>
      <c r="UH3" t="s">
        <v>1107</v>
      </c>
      <c r="UI3" t="s">
        <v>1106</v>
      </c>
      <c r="UJ3" t="s">
        <v>1105</v>
      </c>
      <c r="UK3" t="s">
        <v>1104</v>
      </c>
      <c r="UL3" t="s">
        <v>1103</v>
      </c>
      <c r="UM3" t="s">
        <v>1102</v>
      </c>
      <c r="UN3" t="s">
        <v>1101</v>
      </c>
      <c r="UO3" t="s">
        <v>1100</v>
      </c>
      <c r="UP3" t="s">
        <v>1099</v>
      </c>
      <c r="UQ3" t="s">
        <v>1098</v>
      </c>
      <c r="UR3" t="s">
        <v>1097</v>
      </c>
      <c r="US3" t="s">
        <v>1096</v>
      </c>
      <c r="UT3" t="s">
        <v>1095</v>
      </c>
      <c r="UU3" t="s">
        <v>1094</v>
      </c>
      <c r="UV3" t="s">
        <v>1093</v>
      </c>
      <c r="UW3" t="s">
        <v>1092</v>
      </c>
      <c r="UX3" t="s">
        <v>1091</v>
      </c>
      <c r="UY3" t="s">
        <v>1090</v>
      </c>
      <c r="UZ3" t="s">
        <v>1089</v>
      </c>
      <c r="VA3" t="s">
        <v>1088</v>
      </c>
      <c r="VB3" t="s">
        <v>1087</v>
      </c>
      <c r="VC3" t="s">
        <v>1086</v>
      </c>
      <c r="VD3" t="s">
        <v>1085</v>
      </c>
      <c r="VE3" t="s">
        <v>1084</v>
      </c>
      <c r="VF3" t="s">
        <v>1083</v>
      </c>
      <c r="VG3" t="s">
        <v>1082</v>
      </c>
      <c r="VH3" t="s">
        <v>1081</v>
      </c>
      <c r="VI3" t="s">
        <v>1080</v>
      </c>
      <c r="VJ3" t="s">
        <v>1079</v>
      </c>
      <c r="VK3" t="s">
        <v>1078</v>
      </c>
      <c r="VL3" t="s">
        <v>1077</v>
      </c>
      <c r="VM3" t="s">
        <v>1076</v>
      </c>
      <c r="VN3" t="s">
        <v>1075</v>
      </c>
      <c r="VO3" t="s">
        <v>1074</v>
      </c>
      <c r="VP3" t="s">
        <v>1073</v>
      </c>
      <c r="VQ3" t="s">
        <v>1072</v>
      </c>
      <c r="VR3" t="s">
        <v>1071</v>
      </c>
      <c r="VS3" t="s">
        <v>1070</v>
      </c>
      <c r="VT3" t="s">
        <v>1069</v>
      </c>
      <c r="VU3" t="s">
        <v>1068</v>
      </c>
      <c r="VV3" t="s">
        <v>1067</v>
      </c>
      <c r="VW3" t="s">
        <v>1066</v>
      </c>
      <c r="VX3" t="s">
        <v>1065</v>
      </c>
      <c r="VY3" t="s">
        <v>1064</v>
      </c>
      <c r="VZ3" t="s">
        <v>1063</v>
      </c>
      <c r="WA3" t="s">
        <v>1062</v>
      </c>
      <c r="WB3" t="s">
        <v>1061</v>
      </c>
      <c r="WC3" t="s">
        <v>1060</v>
      </c>
      <c r="WD3" t="s">
        <v>1059</v>
      </c>
      <c r="WE3" t="s">
        <v>1058</v>
      </c>
      <c r="WF3" t="s">
        <v>1057</v>
      </c>
      <c r="WG3" t="s">
        <v>1056</v>
      </c>
      <c r="WH3" t="s">
        <v>1055</v>
      </c>
      <c r="WI3" t="s">
        <v>1054</v>
      </c>
      <c r="WJ3" t="s">
        <v>1053</v>
      </c>
      <c r="WK3" t="s">
        <v>1052</v>
      </c>
      <c r="WL3" t="s">
        <v>1051</v>
      </c>
      <c r="WM3" t="s">
        <v>1050</v>
      </c>
      <c r="WN3" t="s">
        <v>1049</v>
      </c>
      <c r="WO3" t="s">
        <v>1048</v>
      </c>
      <c r="WP3" t="s">
        <v>1047</v>
      </c>
      <c r="WQ3" t="s">
        <v>1046</v>
      </c>
      <c r="WR3" t="s">
        <v>1045</v>
      </c>
      <c r="WS3" t="s">
        <v>1044</v>
      </c>
      <c r="WT3" t="s">
        <v>1043</v>
      </c>
      <c r="WU3" t="s">
        <v>1042</v>
      </c>
      <c r="WV3" t="s">
        <v>1041</v>
      </c>
      <c r="WW3" t="s">
        <v>1040</v>
      </c>
      <c r="WX3" t="s">
        <v>1039</v>
      </c>
      <c r="WY3" t="s">
        <v>1038</v>
      </c>
      <c r="WZ3" t="s">
        <v>1037</v>
      </c>
      <c r="XA3" t="s">
        <v>1036</v>
      </c>
      <c r="XB3" t="s">
        <v>1035</v>
      </c>
      <c r="XC3" t="s">
        <v>1034</v>
      </c>
      <c r="XD3" t="s">
        <v>1033</v>
      </c>
      <c r="XE3" t="s">
        <v>1032</v>
      </c>
      <c r="XF3" t="s">
        <v>1031</v>
      </c>
      <c r="XG3" t="s">
        <v>1030</v>
      </c>
      <c r="XH3" t="s">
        <v>1029</v>
      </c>
      <c r="XI3" t="s">
        <v>1028</v>
      </c>
      <c r="XJ3" t="s">
        <v>1027</v>
      </c>
      <c r="XK3" t="s">
        <v>1026</v>
      </c>
      <c r="XL3" t="s">
        <v>1025</v>
      </c>
      <c r="XM3" t="s">
        <v>1024</v>
      </c>
      <c r="XN3" t="s">
        <v>1023</v>
      </c>
      <c r="XO3" t="s">
        <v>1022</v>
      </c>
      <c r="XP3" t="s">
        <v>1021</v>
      </c>
      <c r="XQ3" t="s">
        <v>1020</v>
      </c>
      <c r="XR3" t="s">
        <v>1019</v>
      </c>
      <c r="XS3" t="s">
        <v>1018</v>
      </c>
      <c r="XT3" t="s">
        <v>1017</v>
      </c>
      <c r="XU3" t="s">
        <v>1016</v>
      </c>
      <c r="XV3" t="s">
        <v>1015</v>
      </c>
      <c r="XW3" t="s">
        <v>1014</v>
      </c>
      <c r="XX3" t="s">
        <v>1013</v>
      </c>
      <c r="XY3" t="s">
        <v>1012</v>
      </c>
      <c r="XZ3" t="s">
        <v>1011</v>
      </c>
      <c r="YA3" t="s">
        <v>1010</v>
      </c>
      <c r="YB3" t="s">
        <v>1009</v>
      </c>
      <c r="YC3" t="s">
        <v>1008</v>
      </c>
      <c r="YD3" t="s">
        <v>1007</v>
      </c>
      <c r="YE3" t="s">
        <v>1006</v>
      </c>
      <c r="YF3" t="s">
        <v>1005</v>
      </c>
      <c r="YG3" t="s">
        <v>1004</v>
      </c>
      <c r="YH3" t="s">
        <v>1003</v>
      </c>
      <c r="YI3" t="s">
        <v>1002</v>
      </c>
      <c r="YJ3" t="s">
        <v>1001</v>
      </c>
      <c r="YK3" t="s">
        <v>1000</v>
      </c>
      <c r="YL3" t="s">
        <v>999</v>
      </c>
      <c r="YM3" t="s">
        <v>998</v>
      </c>
      <c r="YN3" t="s">
        <v>997</v>
      </c>
      <c r="YO3" t="s">
        <v>996</v>
      </c>
      <c r="YP3" t="s">
        <v>995</v>
      </c>
      <c r="YQ3" t="s">
        <v>994</v>
      </c>
      <c r="YR3" t="s">
        <v>993</v>
      </c>
      <c r="YS3" t="s">
        <v>992</v>
      </c>
      <c r="YT3" t="s">
        <v>991</v>
      </c>
      <c r="YU3" t="s">
        <v>990</v>
      </c>
      <c r="YV3" t="s">
        <v>989</v>
      </c>
      <c r="YW3" t="s">
        <v>988</v>
      </c>
      <c r="YX3" t="s">
        <v>987</v>
      </c>
      <c r="YY3" t="s">
        <v>986</v>
      </c>
      <c r="YZ3" t="s">
        <v>985</v>
      </c>
      <c r="ZA3" t="s">
        <v>984</v>
      </c>
      <c r="ZB3" t="s">
        <v>983</v>
      </c>
      <c r="ZC3" t="s">
        <v>982</v>
      </c>
      <c r="ZD3" t="s">
        <v>981</v>
      </c>
      <c r="ZE3" t="s">
        <v>980</v>
      </c>
      <c r="ZF3" t="s">
        <v>979</v>
      </c>
      <c r="ZG3" t="s">
        <v>978</v>
      </c>
      <c r="ZH3" t="s">
        <v>977</v>
      </c>
      <c r="ZI3" t="s">
        <v>976</v>
      </c>
      <c r="ZJ3" t="s">
        <v>975</v>
      </c>
      <c r="ZK3" t="s">
        <v>974</v>
      </c>
      <c r="ZL3" t="s">
        <v>973</v>
      </c>
      <c r="ZM3" t="s">
        <v>972</v>
      </c>
      <c r="ZN3" t="s">
        <v>971</v>
      </c>
      <c r="ZO3" t="s">
        <v>970</v>
      </c>
      <c r="ZP3" s="10" t="s">
        <v>969</v>
      </c>
      <c r="ZQ3" t="s">
        <v>968</v>
      </c>
      <c r="ZR3" t="s">
        <v>967</v>
      </c>
      <c r="ZS3" t="s">
        <v>966</v>
      </c>
      <c r="ZT3" t="s">
        <v>965</v>
      </c>
      <c r="ZU3" t="s">
        <v>964</v>
      </c>
      <c r="ZV3" t="s">
        <v>963</v>
      </c>
      <c r="ZW3" t="s">
        <v>962</v>
      </c>
      <c r="ZX3" t="s">
        <v>961</v>
      </c>
      <c r="ZY3" t="s">
        <v>960</v>
      </c>
      <c r="ZZ3" t="s">
        <v>959</v>
      </c>
      <c r="AAA3" t="s">
        <v>958</v>
      </c>
      <c r="AAB3" t="s">
        <v>957</v>
      </c>
      <c r="AAC3" t="s">
        <v>956</v>
      </c>
      <c r="AAD3" t="s">
        <v>955</v>
      </c>
      <c r="AAE3" t="s">
        <v>954</v>
      </c>
      <c r="AAF3" t="s">
        <v>953</v>
      </c>
      <c r="AAG3" t="s">
        <v>952</v>
      </c>
      <c r="AAH3" t="s">
        <v>951</v>
      </c>
      <c r="AAI3" t="s">
        <v>950</v>
      </c>
      <c r="AAJ3" t="s">
        <v>949</v>
      </c>
      <c r="AAK3" t="s">
        <v>948</v>
      </c>
      <c r="AAL3" t="s">
        <v>947</v>
      </c>
      <c r="AAM3" t="s">
        <v>946</v>
      </c>
      <c r="AAN3" t="s">
        <v>945</v>
      </c>
      <c r="AAO3" t="s">
        <v>944</v>
      </c>
      <c r="AAP3" t="s">
        <v>943</v>
      </c>
      <c r="AAQ3" t="s">
        <v>942</v>
      </c>
      <c r="AAR3" t="s">
        <v>941</v>
      </c>
      <c r="AAS3" t="s">
        <v>940</v>
      </c>
      <c r="AAT3" t="s">
        <v>939</v>
      </c>
      <c r="AAU3" t="s">
        <v>938</v>
      </c>
      <c r="AAV3" t="s">
        <v>937</v>
      </c>
      <c r="AAW3" t="s">
        <v>936</v>
      </c>
      <c r="AAX3" t="s">
        <v>935</v>
      </c>
      <c r="AAY3" t="s">
        <v>934</v>
      </c>
      <c r="AAZ3" t="s">
        <v>933</v>
      </c>
      <c r="ABA3" t="s">
        <v>932</v>
      </c>
      <c r="ABB3" t="s">
        <v>931</v>
      </c>
      <c r="ABC3" t="s">
        <v>930</v>
      </c>
      <c r="ABD3" t="s">
        <v>929</v>
      </c>
      <c r="ABE3" t="s">
        <v>928</v>
      </c>
      <c r="ABF3" t="s">
        <v>927</v>
      </c>
      <c r="ABG3" t="s">
        <v>926</v>
      </c>
      <c r="ABH3" t="s">
        <v>925</v>
      </c>
      <c r="ABI3" t="s">
        <v>924</v>
      </c>
      <c r="ABJ3" t="s">
        <v>923</v>
      </c>
      <c r="ABK3" t="s">
        <v>922</v>
      </c>
      <c r="ABL3" t="s">
        <v>921</v>
      </c>
      <c r="ABM3" t="s">
        <v>920</v>
      </c>
      <c r="ABN3" t="s">
        <v>919</v>
      </c>
      <c r="ABO3" t="s">
        <v>918</v>
      </c>
      <c r="ABP3" t="s">
        <v>917</v>
      </c>
      <c r="ABQ3" t="s">
        <v>916</v>
      </c>
      <c r="ABR3" t="s">
        <v>915</v>
      </c>
      <c r="ABS3" t="s">
        <v>914</v>
      </c>
      <c r="ABT3" t="s">
        <v>913</v>
      </c>
      <c r="ABU3" t="s">
        <v>912</v>
      </c>
      <c r="ABV3" t="s">
        <v>911</v>
      </c>
      <c r="ABW3" t="s">
        <v>910</v>
      </c>
      <c r="ABX3" t="s">
        <v>909</v>
      </c>
      <c r="ABY3" t="s">
        <v>908</v>
      </c>
      <c r="ABZ3" t="s">
        <v>907</v>
      </c>
      <c r="ACA3" t="s">
        <v>906</v>
      </c>
      <c r="ACB3" t="s">
        <v>905</v>
      </c>
      <c r="ACC3" t="s">
        <v>904</v>
      </c>
      <c r="ACD3" t="s">
        <v>903</v>
      </c>
      <c r="ACE3" t="s">
        <v>902</v>
      </c>
      <c r="ACF3" t="s">
        <v>901</v>
      </c>
      <c r="ACG3" t="s">
        <v>900</v>
      </c>
      <c r="ACH3" t="s">
        <v>899</v>
      </c>
      <c r="ACI3" t="s">
        <v>898</v>
      </c>
      <c r="ACJ3" t="s">
        <v>897</v>
      </c>
      <c r="ACK3" t="s">
        <v>896</v>
      </c>
      <c r="ACL3" t="s">
        <v>895</v>
      </c>
      <c r="ACM3" t="s">
        <v>894</v>
      </c>
      <c r="ACN3" t="s">
        <v>893</v>
      </c>
      <c r="ACO3" t="s">
        <v>892</v>
      </c>
      <c r="ACP3" t="s">
        <v>891</v>
      </c>
      <c r="ACQ3" t="s">
        <v>890</v>
      </c>
      <c r="ACR3" t="s">
        <v>889</v>
      </c>
      <c r="ACS3" t="s">
        <v>888</v>
      </c>
      <c r="ACT3" t="s">
        <v>887</v>
      </c>
      <c r="ACU3" t="s">
        <v>886</v>
      </c>
      <c r="ACV3" t="s">
        <v>885</v>
      </c>
      <c r="ACW3" t="s">
        <v>884</v>
      </c>
      <c r="ACX3" t="s">
        <v>883</v>
      </c>
      <c r="ACY3" t="s">
        <v>882</v>
      </c>
      <c r="ACZ3" t="s">
        <v>881</v>
      </c>
      <c r="ADA3" t="s">
        <v>880</v>
      </c>
      <c r="ADB3" t="s">
        <v>879</v>
      </c>
      <c r="ADC3" t="s">
        <v>878</v>
      </c>
      <c r="ADD3" t="s">
        <v>877</v>
      </c>
      <c r="ADE3" t="s">
        <v>876</v>
      </c>
      <c r="ADF3" t="s">
        <v>875</v>
      </c>
      <c r="ADG3" t="s">
        <v>874</v>
      </c>
      <c r="ADH3" t="s">
        <v>873</v>
      </c>
      <c r="ADI3" t="s">
        <v>872</v>
      </c>
      <c r="ADJ3" t="s">
        <v>871</v>
      </c>
      <c r="ADK3" t="s">
        <v>870</v>
      </c>
      <c r="ADL3" t="s">
        <v>869</v>
      </c>
      <c r="ADM3" t="s">
        <v>868</v>
      </c>
      <c r="ADN3" t="s">
        <v>867</v>
      </c>
      <c r="ADO3" t="s">
        <v>866</v>
      </c>
      <c r="ADP3" t="s">
        <v>865</v>
      </c>
      <c r="ADQ3" t="s">
        <v>864</v>
      </c>
      <c r="ADR3" t="s">
        <v>863</v>
      </c>
      <c r="ADS3" t="s">
        <v>862</v>
      </c>
      <c r="ADT3" t="s">
        <v>861</v>
      </c>
      <c r="ADU3" t="s">
        <v>860</v>
      </c>
      <c r="ADV3" t="s">
        <v>859</v>
      </c>
      <c r="ADW3" t="s">
        <v>858</v>
      </c>
      <c r="ADX3" t="s">
        <v>857</v>
      </c>
      <c r="ADY3" t="s">
        <v>856</v>
      </c>
      <c r="ADZ3" t="s">
        <v>855</v>
      </c>
      <c r="AEA3" t="s">
        <v>854</v>
      </c>
      <c r="AEB3" t="s">
        <v>853</v>
      </c>
      <c r="AEC3" t="s">
        <v>852</v>
      </c>
      <c r="AED3" t="s">
        <v>851</v>
      </c>
      <c r="AEE3" t="s">
        <v>850</v>
      </c>
      <c r="AEF3" t="s">
        <v>849</v>
      </c>
      <c r="AEG3" t="s">
        <v>848</v>
      </c>
      <c r="AEH3" t="s">
        <v>847</v>
      </c>
      <c r="AEI3" t="s">
        <v>846</v>
      </c>
      <c r="AEJ3" t="s">
        <v>845</v>
      </c>
      <c r="AEK3" t="s">
        <v>844</v>
      </c>
      <c r="AEL3" t="s">
        <v>843</v>
      </c>
      <c r="AEM3" t="s">
        <v>842</v>
      </c>
      <c r="AEN3" t="s">
        <v>841</v>
      </c>
      <c r="AEO3" t="s">
        <v>840</v>
      </c>
      <c r="AEP3" t="s">
        <v>839</v>
      </c>
      <c r="AEQ3" t="s">
        <v>838</v>
      </c>
      <c r="AER3" t="s">
        <v>837</v>
      </c>
      <c r="AES3" t="s">
        <v>836</v>
      </c>
      <c r="AET3" t="s">
        <v>835</v>
      </c>
      <c r="AEU3" t="s">
        <v>834</v>
      </c>
      <c r="AEV3" t="s">
        <v>833</v>
      </c>
      <c r="AEW3" t="s">
        <v>832</v>
      </c>
      <c r="AEX3" t="s">
        <v>831</v>
      </c>
      <c r="AEY3" t="s">
        <v>830</v>
      </c>
      <c r="AEZ3" t="s">
        <v>829</v>
      </c>
      <c r="AFA3" t="s">
        <v>828</v>
      </c>
      <c r="AFB3" t="s">
        <v>827</v>
      </c>
      <c r="AFC3" t="s">
        <v>826</v>
      </c>
      <c r="AFD3" t="s">
        <v>825</v>
      </c>
      <c r="AFE3" t="s">
        <v>824</v>
      </c>
      <c r="AFF3" t="s">
        <v>823</v>
      </c>
      <c r="AFG3" t="s">
        <v>822</v>
      </c>
      <c r="AFH3" t="s">
        <v>821</v>
      </c>
      <c r="AFI3" t="s">
        <v>820</v>
      </c>
      <c r="AFJ3" t="s">
        <v>819</v>
      </c>
      <c r="AFK3" t="s">
        <v>818</v>
      </c>
      <c r="AFL3" t="s">
        <v>817</v>
      </c>
      <c r="AFM3" t="s">
        <v>816</v>
      </c>
      <c r="AFN3" t="s">
        <v>815</v>
      </c>
      <c r="AFO3" t="s">
        <v>814</v>
      </c>
      <c r="AFP3" t="s">
        <v>813</v>
      </c>
      <c r="AFQ3" t="s">
        <v>812</v>
      </c>
      <c r="AFR3" t="s">
        <v>811</v>
      </c>
      <c r="AFS3" t="s">
        <v>810</v>
      </c>
      <c r="AFT3" t="s">
        <v>809</v>
      </c>
      <c r="AFU3" t="s">
        <v>808</v>
      </c>
      <c r="AFV3" t="s">
        <v>807</v>
      </c>
      <c r="AFW3" t="s">
        <v>806</v>
      </c>
      <c r="AFX3" t="s">
        <v>805</v>
      </c>
      <c r="AFY3" t="s">
        <v>804</v>
      </c>
      <c r="AFZ3" t="s">
        <v>803</v>
      </c>
      <c r="AGA3" t="s">
        <v>802</v>
      </c>
      <c r="AGB3" t="s">
        <v>801</v>
      </c>
      <c r="AGC3" t="s">
        <v>800</v>
      </c>
      <c r="AGD3" t="s">
        <v>799</v>
      </c>
      <c r="AGE3" t="s">
        <v>798</v>
      </c>
      <c r="AGF3" t="s">
        <v>797</v>
      </c>
      <c r="AGG3" t="s">
        <v>796</v>
      </c>
      <c r="AGH3" t="s">
        <v>795</v>
      </c>
      <c r="AGI3" t="s">
        <v>794</v>
      </c>
      <c r="AGJ3" t="s">
        <v>793</v>
      </c>
      <c r="AGK3" t="s">
        <v>792</v>
      </c>
      <c r="AGL3" t="s">
        <v>791</v>
      </c>
      <c r="AGM3" t="s">
        <v>790</v>
      </c>
      <c r="AGN3" t="s">
        <v>789</v>
      </c>
      <c r="AGO3" t="s">
        <v>788</v>
      </c>
      <c r="AGP3" t="s">
        <v>787</v>
      </c>
      <c r="AGQ3" t="s">
        <v>786</v>
      </c>
      <c r="AGR3" t="s">
        <v>785</v>
      </c>
      <c r="AGS3" t="s">
        <v>784</v>
      </c>
      <c r="AGT3" t="s">
        <v>783</v>
      </c>
      <c r="AGU3" t="s">
        <v>782</v>
      </c>
      <c r="AGV3" t="s">
        <v>781</v>
      </c>
      <c r="AGW3" t="s">
        <v>780</v>
      </c>
      <c r="AGX3" t="s">
        <v>779</v>
      </c>
      <c r="AGY3" t="s">
        <v>778</v>
      </c>
      <c r="AGZ3" t="s">
        <v>777</v>
      </c>
      <c r="AHA3" t="s">
        <v>776</v>
      </c>
      <c r="AHB3" t="s">
        <v>775</v>
      </c>
      <c r="AHC3" t="s">
        <v>774</v>
      </c>
      <c r="AHD3" t="s">
        <v>773</v>
      </c>
      <c r="AHE3" t="s">
        <v>772</v>
      </c>
      <c r="AHF3" t="s">
        <v>771</v>
      </c>
      <c r="AHG3" t="s">
        <v>770</v>
      </c>
      <c r="AHH3" t="s">
        <v>769</v>
      </c>
      <c r="AHI3" t="s">
        <v>768</v>
      </c>
      <c r="AHJ3" t="s">
        <v>767</v>
      </c>
      <c r="AHK3" t="s">
        <v>766</v>
      </c>
      <c r="AHL3" t="s">
        <v>765</v>
      </c>
      <c r="AHM3" t="s">
        <v>764</v>
      </c>
      <c r="AHN3" t="s">
        <v>763</v>
      </c>
      <c r="AHO3" t="s">
        <v>762</v>
      </c>
      <c r="AHP3" t="s">
        <v>761</v>
      </c>
      <c r="AHQ3" t="s">
        <v>760</v>
      </c>
      <c r="AHR3" t="s">
        <v>759</v>
      </c>
      <c r="AHS3" t="s">
        <v>758</v>
      </c>
      <c r="AHT3" t="s">
        <v>757</v>
      </c>
      <c r="AHU3" t="s">
        <v>756</v>
      </c>
      <c r="AHV3" t="s">
        <v>755</v>
      </c>
      <c r="AHW3" t="s">
        <v>754</v>
      </c>
      <c r="AHX3" t="s">
        <v>753</v>
      </c>
      <c r="AHY3" t="s">
        <v>752</v>
      </c>
      <c r="AHZ3" t="s">
        <v>751</v>
      </c>
      <c r="AIA3" t="s">
        <v>750</v>
      </c>
      <c r="AIB3" t="s">
        <v>749</v>
      </c>
      <c r="AIC3" t="s">
        <v>748</v>
      </c>
      <c r="AID3" t="s">
        <v>747</v>
      </c>
      <c r="AIE3" t="s">
        <v>746</v>
      </c>
      <c r="AIF3" t="s">
        <v>745</v>
      </c>
      <c r="AIG3" t="s">
        <v>744</v>
      </c>
      <c r="AIH3" t="s">
        <v>743</v>
      </c>
      <c r="AII3" t="s">
        <v>742</v>
      </c>
      <c r="AIJ3" t="s">
        <v>741</v>
      </c>
      <c r="AIK3" t="s">
        <v>740</v>
      </c>
      <c r="AIL3" t="s">
        <v>739</v>
      </c>
      <c r="AIM3" t="s">
        <v>738</v>
      </c>
      <c r="AIN3" t="s">
        <v>737</v>
      </c>
      <c r="AIO3" t="s">
        <v>736</v>
      </c>
      <c r="AIP3" t="s">
        <v>735</v>
      </c>
      <c r="AIQ3" t="s">
        <v>734</v>
      </c>
      <c r="AIR3" t="s">
        <v>733</v>
      </c>
      <c r="AIS3" t="s">
        <v>732</v>
      </c>
      <c r="AIT3" t="s">
        <v>731</v>
      </c>
      <c r="AIU3" t="s">
        <v>730</v>
      </c>
      <c r="AIV3" t="s">
        <v>729</v>
      </c>
      <c r="AIW3" t="s">
        <v>728</v>
      </c>
      <c r="AIX3" t="s">
        <v>727</v>
      </c>
      <c r="AIY3" t="s">
        <v>726</v>
      </c>
      <c r="AIZ3" t="s">
        <v>725</v>
      </c>
      <c r="AJA3" t="s">
        <v>724</v>
      </c>
      <c r="AJB3" t="s">
        <v>723</v>
      </c>
      <c r="AJC3" t="s">
        <v>722</v>
      </c>
      <c r="AJD3" t="s">
        <v>721</v>
      </c>
      <c r="AJE3" t="s">
        <v>720</v>
      </c>
      <c r="AJF3" t="s">
        <v>719</v>
      </c>
      <c r="AJG3" t="s">
        <v>718</v>
      </c>
      <c r="AJH3" t="s">
        <v>717</v>
      </c>
      <c r="AJI3" t="s">
        <v>716</v>
      </c>
      <c r="AJJ3" t="s">
        <v>715</v>
      </c>
      <c r="AJK3" t="s">
        <v>714</v>
      </c>
      <c r="AJL3" t="s">
        <v>713</v>
      </c>
      <c r="AJM3" t="s">
        <v>712</v>
      </c>
      <c r="AJN3" t="s">
        <v>711</v>
      </c>
      <c r="AJO3" t="s">
        <v>710</v>
      </c>
      <c r="AJP3" t="s">
        <v>709</v>
      </c>
      <c r="AJQ3" t="s">
        <v>708</v>
      </c>
      <c r="AJR3" t="s">
        <v>707</v>
      </c>
      <c r="AJS3" t="s">
        <v>706</v>
      </c>
      <c r="AJT3" t="s">
        <v>705</v>
      </c>
      <c r="AJU3" t="s">
        <v>704</v>
      </c>
      <c r="AJV3" t="s">
        <v>703</v>
      </c>
      <c r="AJW3" t="s">
        <v>702</v>
      </c>
      <c r="AJX3" t="s">
        <v>701</v>
      </c>
      <c r="AJY3" t="s">
        <v>700</v>
      </c>
      <c r="AJZ3" t="s">
        <v>699</v>
      </c>
      <c r="AKA3" t="s">
        <v>698</v>
      </c>
      <c r="AKB3" t="s">
        <v>697</v>
      </c>
      <c r="AKC3" t="s">
        <v>696</v>
      </c>
      <c r="AKD3" t="s">
        <v>695</v>
      </c>
      <c r="AKE3" t="s">
        <v>694</v>
      </c>
      <c r="AKF3" t="s">
        <v>693</v>
      </c>
      <c r="AKG3" t="s">
        <v>692</v>
      </c>
      <c r="AKH3" t="s">
        <v>691</v>
      </c>
      <c r="AKI3" t="s">
        <v>690</v>
      </c>
      <c r="AKJ3" t="s">
        <v>689</v>
      </c>
      <c r="AKK3" t="s">
        <v>688</v>
      </c>
      <c r="AKL3" t="s">
        <v>687</v>
      </c>
      <c r="AKM3" t="s">
        <v>686</v>
      </c>
      <c r="AKN3" t="s">
        <v>685</v>
      </c>
      <c r="AKO3" t="s">
        <v>684</v>
      </c>
      <c r="AKP3" t="s">
        <v>683</v>
      </c>
      <c r="AKQ3" t="s">
        <v>682</v>
      </c>
      <c r="AKR3" t="s">
        <v>681</v>
      </c>
      <c r="AKS3" t="s">
        <v>680</v>
      </c>
      <c r="AKT3" t="s">
        <v>679</v>
      </c>
      <c r="AKU3" t="s">
        <v>678</v>
      </c>
      <c r="AKV3" t="s">
        <v>677</v>
      </c>
      <c r="AKW3" t="s">
        <v>676</v>
      </c>
      <c r="AKX3" t="s">
        <v>675</v>
      </c>
      <c r="AKY3" t="s">
        <v>674</v>
      </c>
      <c r="AKZ3" t="s">
        <v>673</v>
      </c>
      <c r="ALA3" t="s">
        <v>672</v>
      </c>
      <c r="ALB3" t="s">
        <v>671</v>
      </c>
      <c r="ALC3" t="s">
        <v>670</v>
      </c>
      <c r="ALD3" t="s">
        <v>669</v>
      </c>
      <c r="ALE3" t="s">
        <v>668</v>
      </c>
      <c r="ALF3" t="s">
        <v>667</v>
      </c>
      <c r="ALG3" t="s">
        <v>666</v>
      </c>
      <c r="ALH3" t="s">
        <v>665</v>
      </c>
      <c r="ALI3" t="s">
        <v>664</v>
      </c>
      <c r="ALJ3" t="s">
        <v>663</v>
      </c>
      <c r="ALK3" t="s">
        <v>662</v>
      </c>
      <c r="ALL3" t="s">
        <v>661</v>
      </c>
      <c r="ALM3" t="s">
        <v>660</v>
      </c>
      <c r="ALN3" t="s">
        <v>659</v>
      </c>
      <c r="ALO3" t="s">
        <v>658</v>
      </c>
      <c r="ALP3" t="s">
        <v>657</v>
      </c>
      <c r="ALQ3" t="s">
        <v>656</v>
      </c>
      <c r="ALR3" t="s">
        <v>655</v>
      </c>
      <c r="ALS3" t="s">
        <v>654</v>
      </c>
      <c r="ALT3" t="s">
        <v>653</v>
      </c>
      <c r="ALU3" t="s">
        <v>652</v>
      </c>
      <c r="ALV3" t="s">
        <v>651</v>
      </c>
      <c r="ALW3" t="s">
        <v>650</v>
      </c>
      <c r="ALX3" t="s">
        <v>649</v>
      </c>
      <c r="ALY3" t="s">
        <v>648</v>
      </c>
      <c r="ALZ3" t="s">
        <v>647</v>
      </c>
      <c r="AMA3" t="s">
        <v>646</v>
      </c>
      <c r="AMB3" t="s">
        <v>645</v>
      </c>
      <c r="AMC3" t="s">
        <v>644</v>
      </c>
      <c r="AMD3" t="s">
        <v>643</v>
      </c>
      <c r="AME3" t="s">
        <v>642</v>
      </c>
      <c r="AMF3" t="s">
        <v>641</v>
      </c>
      <c r="AMG3" t="s">
        <v>640</v>
      </c>
      <c r="AMH3" t="s">
        <v>639</v>
      </c>
      <c r="AMI3" t="s">
        <v>638</v>
      </c>
      <c r="AMJ3" t="s">
        <v>637</v>
      </c>
      <c r="AMK3" t="s">
        <v>636</v>
      </c>
      <c r="AML3" t="s">
        <v>635</v>
      </c>
      <c r="AMM3" t="s">
        <v>634</v>
      </c>
      <c r="AMN3" t="s">
        <v>633</v>
      </c>
      <c r="AMO3" t="s">
        <v>632</v>
      </c>
      <c r="AMP3" t="s">
        <v>631</v>
      </c>
      <c r="AMQ3" t="s">
        <v>630</v>
      </c>
      <c r="AMR3" t="s">
        <v>629</v>
      </c>
      <c r="AMS3" t="s">
        <v>628</v>
      </c>
      <c r="AMT3" t="s">
        <v>627</v>
      </c>
      <c r="AMU3" t="s">
        <v>626</v>
      </c>
      <c r="AMV3" t="s">
        <v>625</v>
      </c>
      <c r="AMW3" t="s">
        <v>624</v>
      </c>
      <c r="AMX3" t="s">
        <v>623</v>
      </c>
      <c r="AMY3" t="s">
        <v>622</v>
      </c>
      <c r="AMZ3" t="s">
        <v>621</v>
      </c>
      <c r="ANA3" t="s">
        <v>620</v>
      </c>
      <c r="ANB3" t="s">
        <v>619</v>
      </c>
      <c r="ANC3" t="s">
        <v>618</v>
      </c>
      <c r="AND3" t="s">
        <v>617</v>
      </c>
      <c r="ANE3" t="s">
        <v>616</v>
      </c>
      <c r="ANF3" t="s">
        <v>615</v>
      </c>
      <c r="ANG3" t="s">
        <v>614</v>
      </c>
      <c r="ANH3" t="s">
        <v>613</v>
      </c>
      <c r="ANI3" t="s">
        <v>612</v>
      </c>
      <c r="ANJ3" t="s">
        <v>611</v>
      </c>
      <c r="ANK3" t="s">
        <v>610</v>
      </c>
      <c r="ANL3" t="s">
        <v>609</v>
      </c>
      <c r="ANM3" t="s">
        <v>608</v>
      </c>
      <c r="ANN3" t="s">
        <v>607</v>
      </c>
      <c r="ANO3" t="s">
        <v>606</v>
      </c>
      <c r="ANP3" t="s">
        <v>605</v>
      </c>
      <c r="ANQ3" t="s">
        <v>604</v>
      </c>
      <c r="ANR3" t="s">
        <v>603</v>
      </c>
      <c r="ANS3" t="s">
        <v>602</v>
      </c>
      <c r="ANT3" t="s">
        <v>601</v>
      </c>
      <c r="ANU3" t="s">
        <v>600</v>
      </c>
      <c r="ANV3" t="s">
        <v>599</v>
      </c>
      <c r="ANW3" t="s">
        <v>598</v>
      </c>
      <c r="ANX3" t="s">
        <v>597</v>
      </c>
      <c r="ANY3" t="s">
        <v>596</v>
      </c>
      <c r="ANZ3" t="s">
        <v>595</v>
      </c>
      <c r="AOA3" t="s">
        <v>594</v>
      </c>
      <c r="AOC3" t="s">
        <v>593</v>
      </c>
      <c r="AOD3" t="s">
        <v>592</v>
      </c>
      <c r="AOE3" t="s">
        <v>591</v>
      </c>
      <c r="AOF3" t="s">
        <v>590</v>
      </c>
      <c r="AOG3" t="s">
        <v>589</v>
      </c>
      <c r="AOH3" t="s">
        <v>588</v>
      </c>
      <c r="AOI3" t="s">
        <v>587</v>
      </c>
      <c r="AOJ3" t="s">
        <v>586</v>
      </c>
      <c r="AOK3" t="s">
        <v>585</v>
      </c>
      <c r="AOO3" t="s">
        <v>584</v>
      </c>
      <c r="AOP3" t="s">
        <v>583</v>
      </c>
      <c r="AOQ3" t="s">
        <v>582</v>
      </c>
      <c r="AOR3" t="s">
        <v>581</v>
      </c>
      <c r="AOS3" t="s">
        <v>580</v>
      </c>
      <c r="AOT3" t="s">
        <v>579</v>
      </c>
      <c r="AOU3" t="s">
        <v>578</v>
      </c>
      <c r="AOV3" t="s">
        <v>577</v>
      </c>
      <c r="AOW3" t="s">
        <v>576</v>
      </c>
      <c r="AOX3" t="s">
        <v>575</v>
      </c>
      <c r="AOY3" t="s">
        <v>574</v>
      </c>
      <c r="AOZ3" t="s">
        <v>573</v>
      </c>
      <c r="APA3" t="s">
        <v>572</v>
      </c>
      <c r="APB3" t="s">
        <v>571</v>
      </c>
      <c r="APC3" t="s">
        <v>570</v>
      </c>
      <c r="APD3" t="s">
        <v>569</v>
      </c>
      <c r="APE3" t="s">
        <v>568</v>
      </c>
      <c r="APF3" t="s">
        <v>567</v>
      </c>
      <c r="APG3" t="s">
        <v>566</v>
      </c>
      <c r="APH3" t="s">
        <v>565</v>
      </c>
      <c r="API3" t="s">
        <v>564</v>
      </c>
      <c r="APJ3" t="s">
        <v>563</v>
      </c>
      <c r="APK3" t="s">
        <v>562</v>
      </c>
      <c r="APL3" t="s">
        <v>561</v>
      </c>
      <c r="APM3" t="s">
        <v>560</v>
      </c>
      <c r="APN3" t="s">
        <v>559</v>
      </c>
      <c r="APO3" t="s">
        <v>558</v>
      </c>
      <c r="APP3" t="s">
        <v>557</v>
      </c>
      <c r="APQ3" t="s">
        <v>556</v>
      </c>
      <c r="APR3" t="s">
        <v>555</v>
      </c>
      <c r="APS3" t="s">
        <v>554</v>
      </c>
      <c r="APT3" t="s">
        <v>553</v>
      </c>
      <c r="APU3" t="s">
        <v>552</v>
      </c>
      <c r="APV3" t="s">
        <v>551</v>
      </c>
      <c r="APW3" t="s">
        <v>550</v>
      </c>
      <c r="APX3" t="s">
        <v>549</v>
      </c>
      <c r="APY3" t="s">
        <v>548</v>
      </c>
      <c r="APZ3" t="s">
        <v>547</v>
      </c>
      <c r="AQA3" t="s">
        <v>546</v>
      </c>
      <c r="AQB3" t="s">
        <v>545</v>
      </c>
      <c r="AQC3" t="s">
        <v>544</v>
      </c>
      <c r="AQD3" t="s">
        <v>543</v>
      </c>
      <c r="AQE3" t="s">
        <v>542</v>
      </c>
      <c r="AQF3" t="s">
        <v>541</v>
      </c>
      <c r="AQG3" t="s">
        <v>540</v>
      </c>
      <c r="AQH3" t="s">
        <v>539</v>
      </c>
      <c r="AQI3" t="s">
        <v>538</v>
      </c>
      <c r="AQJ3" t="s">
        <v>537</v>
      </c>
      <c r="AQK3" t="s">
        <v>536</v>
      </c>
      <c r="AQL3" t="s">
        <v>535</v>
      </c>
      <c r="AQM3" t="s">
        <v>534</v>
      </c>
      <c r="AQN3" t="s">
        <v>533</v>
      </c>
      <c r="AQO3" t="s">
        <v>532</v>
      </c>
      <c r="AQP3" t="s">
        <v>531</v>
      </c>
      <c r="AQQ3" t="s">
        <v>530</v>
      </c>
      <c r="AQR3" t="s">
        <v>529</v>
      </c>
      <c r="AQS3" t="s">
        <v>528</v>
      </c>
      <c r="AQT3" t="s">
        <v>527</v>
      </c>
      <c r="AQU3" t="s">
        <v>526</v>
      </c>
    </row>
    <row r="4" spans="1:1139" x14ac:dyDescent="0.3">
      <c r="E4" s="10" t="s">
        <v>136</v>
      </c>
      <c r="F4" t="s">
        <v>136</v>
      </c>
      <c r="G4" t="s">
        <v>135</v>
      </c>
      <c r="H4" t="s">
        <v>136</v>
      </c>
      <c r="I4" t="s">
        <v>136</v>
      </c>
      <c r="J4" t="s">
        <v>136</v>
      </c>
      <c r="K4" t="s">
        <v>136</v>
      </c>
      <c r="L4" t="s">
        <v>136</v>
      </c>
      <c r="M4" t="s">
        <v>136</v>
      </c>
      <c r="N4" t="s">
        <v>136</v>
      </c>
      <c r="O4" t="s">
        <v>136</v>
      </c>
      <c r="P4" t="s">
        <v>136</v>
      </c>
      <c r="Q4" t="s">
        <v>136</v>
      </c>
      <c r="R4" t="s">
        <v>136</v>
      </c>
      <c r="S4" t="s">
        <v>135</v>
      </c>
      <c r="T4" t="s">
        <v>135</v>
      </c>
      <c r="U4" t="s">
        <v>135</v>
      </c>
      <c r="V4" t="s">
        <v>135</v>
      </c>
      <c r="W4" t="s">
        <v>135</v>
      </c>
      <c r="X4" t="s">
        <v>136</v>
      </c>
      <c r="Y4" t="s">
        <v>136</v>
      </c>
      <c r="Z4" t="s">
        <v>135</v>
      </c>
      <c r="AA4" t="s">
        <v>136</v>
      </c>
      <c r="AB4" t="s">
        <v>136</v>
      </c>
      <c r="AC4" t="s">
        <v>136</v>
      </c>
      <c r="AD4" t="s">
        <v>136</v>
      </c>
      <c r="AE4" t="s">
        <v>136</v>
      </c>
      <c r="AF4" t="s">
        <v>136</v>
      </c>
      <c r="AG4" t="s">
        <v>136</v>
      </c>
      <c r="AH4" t="s">
        <v>136</v>
      </c>
      <c r="AI4" t="s">
        <v>136</v>
      </c>
      <c r="AJ4" t="s">
        <v>136</v>
      </c>
      <c r="AK4" t="s">
        <v>135</v>
      </c>
      <c r="AL4" t="s">
        <v>135</v>
      </c>
      <c r="AM4" t="s">
        <v>135</v>
      </c>
      <c r="AN4" t="s">
        <v>135</v>
      </c>
      <c r="AO4" t="s">
        <v>135</v>
      </c>
      <c r="AP4" t="s">
        <v>136</v>
      </c>
      <c r="AQ4" t="s">
        <v>136</v>
      </c>
      <c r="AR4" t="s">
        <v>135</v>
      </c>
      <c r="AS4" t="s">
        <v>136</v>
      </c>
      <c r="AT4" t="s">
        <v>136</v>
      </c>
      <c r="AU4" t="s">
        <v>136</v>
      </c>
      <c r="AV4" t="s">
        <v>136</v>
      </c>
      <c r="AW4" t="s">
        <v>136</v>
      </c>
      <c r="AX4" t="s">
        <v>136</v>
      </c>
      <c r="AY4" t="s">
        <v>136</v>
      </c>
      <c r="AZ4" t="s">
        <v>136</v>
      </c>
      <c r="BA4" t="s">
        <v>136</v>
      </c>
      <c r="BB4" t="s">
        <v>136</v>
      </c>
      <c r="BC4" t="s">
        <v>135</v>
      </c>
      <c r="BD4" t="s">
        <v>135</v>
      </c>
      <c r="BE4" t="s">
        <v>135</v>
      </c>
      <c r="BF4" t="s">
        <v>135</v>
      </c>
      <c r="BG4" t="s">
        <v>135</v>
      </c>
      <c r="BH4" t="s">
        <v>136</v>
      </c>
      <c r="BI4" t="s">
        <v>136</v>
      </c>
      <c r="BJ4" t="s">
        <v>136</v>
      </c>
      <c r="BK4" t="s">
        <v>136</v>
      </c>
      <c r="BL4" t="s">
        <v>136</v>
      </c>
      <c r="BM4" t="s">
        <v>136</v>
      </c>
      <c r="BN4" t="s">
        <v>136</v>
      </c>
      <c r="BO4" t="s">
        <v>136</v>
      </c>
      <c r="BP4" t="s">
        <v>136</v>
      </c>
      <c r="BQ4" t="s">
        <v>136</v>
      </c>
      <c r="BR4" t="s">
        <v>136</v>
      </c>
      <c r="BS4" t="s">
        <v>136</v>
      </c>
      <c r="BT4" t="s">
        <v>135</v>
      </c>
      <c r="BU4" t="s">
        <v>135</v>
      </c>
      <c r="BV4" t="s">
        <v>135</v>
      </c>
      <c r="BW4" t="s">
        <v>135</v>
      </c>
      <c r="BX4" t="s">
        <v>135</v>
      </c>
      <c r="BY4" t="s">
        <v>135</v>
      </c>
      <c r="BZ4" t="s">
        <v>136</v>
      </c>
      <c r="CA4" t="s">
        <v>136</v>
      </c>
      <c r="CB4" t="s">
        <v>136</v>
      </c>
      <c r="CC4" t="s">
        <v>136</v>
      </c>
      <c r="CD4" t="s">
        <v>136</v>
      </c>
      <c r="CE4" t="s">
        <v>136</v>
      </c>
      <c r="CF4" t="s">
        <v>136</v>
      </c>
      <c r="CG4" t="s">
        <v>136</v>
      </c>
      <c r="CH4" t="s">
        <v>136</v>
      </c>
      <c r="CI4" t="s">
        <v>136</v>
      </c>
      <c r="CJ4" t="s">
        <v>135</v>
      </c>
      <c r="CK4" t="s">
        <v>136</v>
      </c>
      <c r="CL4" t="s">
        <v>136</v>
      </c>
      <c r="CM4" t="s">
        <v>135</v>
      </c>
      <c r="CN4" t="s">
        <v>135</v>
      </c>
      <c r="CO4" t="s">
        <v>135</v>
      </c>
      <c r="CP4" t="s">
        <v>135</v>
      </c>
      <c r="CQ4" t="s">
        <v>135</v>
      </c>
      <c r="CR4" t="s">
        <v>136</v>
      </c>
      <c r="CS4" t="s">
        <v>136</v>
      </c>
      <c r="CT4" t="s">
        <v>136</v>
      </c>
      <c r="CU4" t="s">
        <v>136</v>
      </c>
      <c r="CV4" t="s">
        <v>136</v>
      </c>
      <c r="CW4" t="s">
        <v>136</v>
      </c>
      <c r="CX4" t="s">
        <v>136</v>
      </c>
      <c r="CY4" t="s">
        <v>136</v>
      </c>
      <c r="CZ4" t="s">
        <v>136</v>
      </c>
      <c r="DA4" t="s">
        <v>136</v>
      </c>
      <c r="DB4" t="s">
        <v>136</v>
      </c>
      <c r="DC4" t="s">
        <v>136</v>
      </c>
      <c r="DD4" t="s">
        <v>136</v>
      </c>
      <c r="DE4" t="s">
        <v>135</v>
      </c>
      <c r="DF4" t="s">
        <v>135</v>
      </c>
      <c r="DG4" t="s">
        <v>135</v>
      </c>
      <c r="DH4" t="s">
        <v>135</v>
      </c>
      <c r="DI4" t="s">
        <v>135</v>
      </c>
      <c r="DJ4" t="s">
        <v>136</v>
      </c>
      <c r="DK4" t="s">
        <v>136</v>
      </c>
      <c r="DL4" t="s">
        <v>136</v>
      </c>
      <c r="DM4" t="s">
        <v>136</v>
      </c>
      <c r="DN4" t="s">
        <v>136</v>
      </c>
      <c r="DO4" t="s">
        <v>136</v>
      </c>
      <c r="DP4" t="s">
        <v>136</v>
      </c>
      <c r="DQ4" t="s">
        <v>136</v>
      </c>
      <c r="DR4" t="s">
        <v>136</v>
      </c>
      <c r="DS4" t="s">
        <v>136</v>
      </c>
      <c r="DT4" t="s">
        <v>136</v>
      </c>
      <c r="DU4" t="s">
        <v>136</v>
      </c>
      <c r="DV4" t="s">
        <v>136</v>
      </c>
      <c r="DW4" t="s">
        <v>135</v>
      </c>
      <c r="DX4" t="s">
        <v>135</v>
      </c>
      <c r="DY4" t="s">
        <v>135</v>
      </c>
      <c r="DZ4" t="s">
        <v>135</v>
      </c>
      <c r="EA4" t="s">
        <v>135</v>
      </c>
      <c r="EB4" t="s">
        <v>136</v>
      </c>
      <c r="EC4" t="s">
        <v>136</v>
      </c>
      <c r="ED4" t="s">
        <v>136</v>
      </c>
      <c r="EE4" t="s">
        <v>136</v>
      </c>
      <c r="EF4" t="s">
        <v>136</v>
      </c>
      <c r="EG4" t="s">
        <v>136</v>
      </c>
      <c r="EH4" t="s">
        <v>136</v>
      </c>
      <c r="EI4" t="s">
        <v>136</v>
      </c>
      <c r="EJ4" t="s">
        <v>136</v>
      </c>
      <c r="EK4" t="s">
        <v>136</v>
      </c>
      <c r="EL4" t="s">
        <v>136</v>
      </c>
      <c r="EM4" t="s">
        <v>136</v>
      </c>
      <c r="EN4" t="s">
        <v>136</v>
      </c>
      <c r="EO4" t="s">
        <v>135</v>
      </c>
      <c r="EP4" t="s">
        <v>135</v>
      </c>
      <c r="EQ4" t="s">
        <v>135</v>
      </c>
      <c r="ER4" t="s">
        <v>135</v>
      </c>
      <c r="ES4" t="s">
        <v>135</v>
      </c>
      <c r="ET4" t="s">
        <v>136</v>
      </c>
      <c r="EU4" t="s">
        <v>136</v>
      </c>
      <c r="EV4" t="s">
        <v>136</v>
      </c>
      <c r="EW4" t="s">
        <v>136</v>
      </c>
      <c r="EX4" t="s">
        <v>136</v>
      </c>
      <c r="EY4" t="s">
        <v>136</v>
      </c>
      <c r="EZ4" t="s">
        <v>136</v>
      </c>
      <c r="FA4" t="s">
        <v>136</v>
      </c>
      <c r="FB4" t="s">
        <v>136</v>
      </c>
      <c r="FC4" t="s">
        <v>136</v>
      </c>
      <c r="FD4" t="s">
        <v>136</v>
      </c>
      <c r="FE4" t="s">
        <v>136</v>
      </c>
      <c r="FF4" t="s">
        <v>136</v>
      </c>
      <c r="FG4" t="s">
        <v>135</v>
      </c>
      <c r="FH4" t="s">
        <v>135</v>
      </c>
      <c r="FI4" t="s">
        <v>135</v>
      </c>
      <c r="FJ4" t="s">
        <v>135</v>
      </c>
      <c r="FK4" t="s">
        <v>135</v>
      </c>
      <c r="FL4" t="s">
        <v>136</v>
      </c>
      <c r="FM4" t="s">
        <v>136</v>
      </c>
      <c r="FN4" t="s">
        <v>136</v>
      </c>
      <c r="FO4" t="s">
        <v>136</v>
      </c>
      <c r="FP4" t="s">
        <v>136</v>
      </c>
      <c r="FQ4" t="s">
        <v>136</v>
      </c>
      <c r="FR4" t="s">
        <v>136</v>
      </c>
      <c r="FS4" t="s">
        <v>136</v>
      </c>
      <c r="FT4" t="s">
        <v>136</v>
      </c>
      <c r="FU4" t="s">
        <v>136</v>
      </c>
      <c r="FV4" t="s">
        <v>136</v>
      </c>
      <c r="FW4" t="s">
        <v>136</v>
      </c>
      <c r="FX4" t="s">
        <v>136</v>
      </c>
      <c r="FY4" t="s">
        <v>135</v>
      </c>
      <c r="FZ4" t="s">
        <v>135</v>
      </c>
      <c r="GA4" t="s">
        <v>135</v>
      </c>
      <c r="GB4" t="s">
        <v>135</v>
      </c>
      <c r="GC4" t="s">
        <v>135</v>
      </c>
      <c r="GD4" t="s">
        <v>136</v>
      </c>
      <c r="GE4" t="s">
        <v>136</v>
      </c>
      <c r="GF4" t="s">
        <v>135</v>
      </c>
      <c r="GG4" t="s">
        <v>136</v>
      </c>
      <c r="GH4" t="s">
        <v>136</v>
      </c>
      <c r="GI4" t="s">
        <v>136</v>
      </c>
      <c r="GJ4" t="s">
        <v>136</v>
      </c>
      <c r="GK4" t="s">
        <v>136</v>
      </c>
      <c r="GL4" t="s">
        <v>136</v>
      </c>
      <c r="GM4" t="s">
        <v>136</v>
      </c>
      <c r="GN4" t="s">
        <v>136</v>
      </c>
      <c r="GO4" t="s">
        <v>136</v>
      </c>
      <c r="GP4" t="s">
        <v>136</v>
      </c>
      <c r="GQ4" t="s">
        <v>135</v>
      </c>
      <c r="GR4" t="s">
        <v>135</v>
      </c>
      <c r="GS4" t="s">
        <v>135</v>
      </c>
      <c r="GT4" t="s">
        <v>135</v>
      </c>
      <c r="GU4" t="s">
        <v>135</v>
      </c>
      <c r="GV4" t="s">
        <v>136</v>
      </c>
      <c r="GW4" t="s">
        <v>136</v>
      </c>
      <c r="GX4" t="s">
        <v>136</v>
      </c>
      <c r="GY4" t="s">
        <v>136</v>
      </c>
      <c r="GZ4" t="s">
        <v>136</v>
      </c>
      <c r="HA4" t="s">
        <v>136</v>
      </c>
      <c r="HB4" t="s">
        <v>136</v>
      </c>
      <c r="HC4" t="s">
        <v>136</v>
      </c>
      <c r="HD4" t="s">
        <v>136</v>
      </c>
      <c r="HE4" t="s">
        <v>136</v>
      </c>
      <c r="HF4" t="s">
        <v>136</v>
      </c>
      <c r="HG4" t="s">
        <v>136</v>
      </c>
      <c r="HH4" t="s">
        <v>136</v>
      </c>
      <c r="HI4" t="s">
        <v>135</v>
      </c>
      <c r="HJ4" t="s">
        <v>135</v>
      </c>
      <c r="HK4" t="s">
        <v>135</v>
      </c>
      <c r="HL4" t="s">
        <v>135</v>
      </c>
      <c r="HM4" t="s">
        <v>135</v>
      </c>
      <c r="HN4" t="s">
        <v>136</v>
      </c>
      <c r="HO4" t="s">
        <v>136</v>
      </c>
      <c r="HP4" t="s">
        <v>136</v>
      </c>
      <c r="HQ4" t="s">
        <v>136</v>
      </c>
      <c r="HR4" t="s">
        <v>136</v>
      </c>
      <c r="HS4" t="s">
        <v>136</v>
      </c>
      <c r="HT4" t="s">
        <v>136</v>
      </c>
      <c r="HU4" t="s">
        <v>136</v>
      </c>
      <c r="HV4" t="s">
        <v>136</v>
      </c>
      <c r="HW4" t="s">
        <v>136</v>
      </c>
      <c r="HX4" t="s">
        <v>136</v>
      </c>
      <c r="HY4" t="s">
        <v>136</v>
      </c>
      <c r="HZ4" t="s">
        <v>136</v>
      </c>
      <c r="IA4" t="s">
        <v>135</v>
      </c>
      <c r="IB4" t="s">
        <v>135</v>
      </c>
      <c r="IC4" t="s">
        <v>135</v>
      </c>
      <c r="ID4" t="s">
        <v>135</v>
      </c>
      <c r="IE4" t="s">
        <v>135</v>
      </c>
      <c r="IF4" t="s">
        <v>136</v>
      </c>
      <c r="IG4" t="s">
        <v>136</v>
      </c>
      <c r="IH4" t="s">
        <v>136</v>
      </c>
      <c r="II4" t="s">
        <v>136</v>
      </c>
      <c r="IJ4" t="s">
        <v>136</v>
      </c>
      <c r="IK4" t="s">
        <v>136</v>
      </c>
      <c r="IL4" t="s">
        <v>136</v>
      </c>
      <c r="IM4" t="s">
        <v>136</v>
      </c>
      <c r="IN4" t="s">
        <v>136</v>
      </c>
      <c r="IO4" t="s">
        <v>136</v>
      </c>
      <c r="IP4" t="s">
        <v>136</v>
      </c>
      <c r="IQ4" t="s">
        <v>136</v>
      </c>
      <c r="IR4" t="s">
        <v>136</v>
      </c>
      <c r="IS4" t="s">
        <v>135</v>
      </c>
      <c r="IT4" t="s">
        <v>135</v>
      </c>
      <c r="IU4" t="s">
        <v>135</v>
      </c>
      <c r="IV4" t="s">
        <v>135</v>
      </c>
      <c r="IW4" t="s">
        <v>135</v>
      </c>
      <c r="IX4" t="s">
        <v>136</v>
      </c>
      <c r="IY4" t="s">
        <v>136</v>
      </c>
      <c r="IZ4" t="s">
        <v>136</v>
      </c>
      <c r="JA4" t="s">
        <v>136</v>
      </c>
      <c r="JB4" t="s">
        <v>136</v>
      </c>
      <c r="JC4" t="s">
        <v>136</v>
      </c>
      <c r="JD4" t="s">
        <v>136</v>
      </c>
      <c r="JE4" t="s">
        <v>136</v>
      </c>
      <c r="JF4" t="s">
        <v>136</v>
      </c>
      <c r="JG4" t="s">
        <v>136</v>
      </c>
      <c r="JH4" t="s">
        <v>136</v>
      </c>
      <c r="JI4" t="s">
        <v>136</v>
      </c>
      <c r="JJ4" t="s">
        <v>136</v>
      </c>
      <c r="JK4" t="s">
        <v>135</v>
      </c>
      <c r="JL4" t="s">
        <v>135</v>
      </c>
      <c r="JM4" t="s">
        <v>135</v>
      </c>
      <c r="JN4" t="s">
        <v>135</v>
      </c>
      <c r="JO4" t="s">
        <v>135</v>
      </c>
      <c r="JP4" t="s">
        <v>136</v>
      </c>
      <c r="JQ4" t="s">
        <v>136</v>
      </c>
      <c r="JR4" t="s">
        <v>136</v>
      </c>
      <c r="JS4" t="s">
        <v>136</v>
      </c>
      <c r="JT4" t="s">
        <v>136</v>
      </c>
      <c r="JU4" t="s">
        <v>136</v>
      </c>
      <c r="JV4" t="s">
        <v>136</v>
      </c>
      <c r="JW4" t="s">
        <v>136</v>
      </c>
      <c r="JX4" t="s">
        <v>136</v>
      </c>
      <c r="JY4" t="s">
        <v>136</v>
      </c>
      <c r="JZ4" t="s">
        <v>136</v>
      </c>
      <c r="KA4" t="s">
        <v>136</v>
      </c>
      <c r="KB4" t="s">
        <v>136</v>
      </c>
      <c r="KC4" t="s">
        <v>135</v>
      </c>
      <c r="KD4" t="s">
        <v>135</v>
      </c>
      <c r="KE4" t="s">
        <v>135</v>
      </c>
      <c r="KF4" t="s">
        <v>135</v>
      </c>
      <c r="KG4" t="s">
        <v>135</v>
      </c>
      <c r="KH4" t="s">
        <v>136</v>
      </c>
      <c r="KI4" t="s">
        <v>136</v>
      </c>
      <c r="KJ4" t="s">
        <v>136</v>
      </c>
      <c r="KK4" t="s">
        <v>136</v>
      </c>
      <c r="KL4" t="s">
        <v>136</v>
      </c>
      <c r="KM4" t="s">
        <v>136</v>
      </c>
      <c r="KN4" t="s">
        <v>136</v>
      </c>
      <c r="KO4" t="s">
        <v>136</v>
      </c>
      <c r="KP4" t="s">
        <v>136</v>
      </c>
      <c r="KQ4" t="s">
        <v>136</v>
      </c>
      <c r="KR4" t="s">
        <v>136</v>
      </c>
      <c r="KS4" t="s">
        <v>136</v>
      </c>
      <c r="KT4" t="s">
        <v>136</v>
      </c>
      <c r="KU4" t="s">
        <v>135</v>
      </c>
      <c r="KV4" t="s">
        <v>135</v>
      </c>
      <c r="KW4" t="s">
        <v>135</v>
      </c>
      <c r="KX4" t="s">
        <v>135</v>
      </c>
      <c r="KY4" t="s">
        <v>135</v>
      </c>
      <c r="KZ4" t="s">
        <v>135</v>
      </c>
      <c r="LA4" t="s">
        <v>135</v>
      </c>
      <c r="LB4" t="s">
        <v>135</v>
      </c>
      <c r="LC4" t="s">
        <v>135</v>
      </c>
      <c r="LD4" t="s">
        <v>136</v>
      </c>
      <c r="LE4" t="s">
        <v>136</v>
      </c>
      <c r="LF4" t="s">
        <v>136</v>
      </c>
      <c r="LG4" t="s">
        <v>135</v>
      </c>
      <c r="LH4" t="s">
        <v>135</v>
      </c>
      <c r="LI4" t="s">
        <v>136</v>
      </c>
      <c r="LJ4" t="s">
        <v>136</v>
      </c>
      <c r="LK4" t="s">
        <v>136</v>
      </c>
      <c r="LL4" t="s">
        <v>135</v>
      </c>
      <c r="LM4" t="s">
        <v>135</v>
      </c>
      <c r="LN4" t="s">
        <v>135</v>
      </c>
      <c r="LO4" t="s">
        <v>135</v>
      </c>
      <c r="LP4" t="s">
        <v>135</v>
      </c>
      <c r="LQ4" t="s">
        <v>135</v>
      </c>
      <c r="LR4" t="s">
        <v>136</v>
      </c>
      <c r="LS4" t="s">
        <v>136</v>
      </c>
      <c r="LT4" t="s">
        <v>136</v>
      </c>
      <c r="LU4" t="s">
        <v>136</v>
      </c>
      <c r="LV4" t="s">
        <v>136</v>
      </c>
      <c r="LW4" t="s">
        <v>136</v>
      </c>
      <c r="LX4" t="s">
        <v>136</v>
      </c>
      <c r="LY4" t="s">
        <v>136</v>
      </c>
      <c r="LZ4" t="s">
        <v>136</v>
      </c>
      <c r="MA4" t="s">
        <v>136</v>
      </c>
      <c r="MB4" t="s">
        <v>136</v>
      </c>
      <c r="MC4" t="s">
        <v>136</v>
      </c>
      <c r="MD4" t="s">
        <v>135</v>
      </c>
      <c r="ME4" t="s">
        <v>135</v>
      </c>
      <c r="MF4" t="s">
        <v>135</v>
      </c>
      <c r="MG4" t="s">
        <v>135</v>
      </c>
      <c r="MH4" t="s">
        <v>135</v>
      </c>
      <c r="MI4" t="s">
        <v>135</v>
      </c>
      <c r="MJ4" t="s">
        <v>136</v>
      </c>
      <c r="MK4" t="s">
        <v>136</v>
      </c>
      <c r="ML4" t="s">
        <v>136</v>
      </c>
      <c r="MM4" t="s">
        <v>136</v>
      </c>
      <c r="MN4" t="s">
        <v>136</v>
      </c>
      <c r="MO4" t="s">
        <v>136</v>
      </c>
      <c r="MP4" t="s">
        <v>136</v>
      </c>
      <c r="MQ4" t="s">
        <v>136</v>
      </c>
      <c r="MR4" t="s">
        <v>136</v>
      </c>
      <c r="MS4" t="s">
        <v>136</v>
      </c>
      <c r="MT4" t="s">
        <v>136</v>
      </c>
      <c r="MU4" t="s">
        <v>136</v>
      </c>
      <c r="MV4" t="s">
        <v>136</v>
      </c>
      <c r="MW4" t="s">
        <v>135</v>
      </c>
      <c r="MX4" t="s">
        <v>135</v>
      </c>
      <c r="MY4" t="s">
        <v>135</v>
      </c>
      <c r="MZ4" t="s">
        <v>135</v>
      </c>
      <c r="NA4" t="s">
        <v>135</v>
      </c>
      <c r="NB4" t="s">
        <v>136</v>
      </c>
      <c r="NC4" t="s">
        <v>136</v>
      </c>
      <c r="ND4" t="s">
        <v>136</v>
      </c>
      <c r="NE4" t="s">
        <v>136</v>
      </c>
      <c r="NF4" t="s">
        <v>136</v>
      </c>
      <c r="NG4" t="s">
        <v>136</v>
      </c>
      <c r="NH4" t="s">
        <v>136</v>
      </c>
      <c r="NI4" t="s">
        <v>136</v>
      </c>
      <c r="NJ4" t="s">
        <v>136</v>
      </c>
      <c r="NK4" t="s">
        <v>136</v>
      </c>
      <c r="NL4" t="s">
        <v>136</v>
      </c>
      <c r="NM4" t="s">
        <v>136</v>
      </c>
      <c r="NN4" t="s">
        <v>136</v>
      </c>
      <c r="NO4" t="s">
        <v>135</v>
      </c>
      <c r="NP4" t="s">
        <v>135</v>
      </c>
      <c r="NQ4" t="s">
        <v>135</v>
      </c>
      <c r="NR4" t="s">
        <v>135</v>
      </c>
      <c r="NS4" t="s">
        <v>135</v>
      </c>
      <c r="NT4" t="s">
        <v>136</v>
      </c>
      <c r="NU4" t="s">
        <v>136</v>
      </c>
      <c r="NV4" t="s">
        <v>136</v>
      </c>
      <c r="NW4" t="s">
        <v>136</v>
      </c>
      <c r="NX4" t="s">
        <v>136</v>
      </c>
      <c r="NY4" t="s">
        <v>136</v>
      </c>
      <c r="NZ4" t="s">
        <v>136</v>
      </c>
      <c r="OA4" t="s">
        <v>136</v>
      </c>
      <c r="OB4" t="s">
        <v>136</v>
      </c>
      <c r="OC4" t="s">
        <v>136</v>
      </c>
      <c r="OD4" t="s">
        <v>136</v>
      </c>
      <c r="OE4" t="s">
        <v>136</v>
      </c>
      <c r="OF4" t="s">
        <v>136</v>
      </c>
      <c r="OG4" t="s">
        <v>135</v>
      </c>
      <c r="OH4" t="s">
        <v>135</v>
      </c>
      <c r="OI4" t="s">
        <v>135</v>
      </c>
      <c r="OJ4" t="s">
        <v>135</v>
      </c>
      <c r="OK4" t="s">
        <v>135</v>
      </c>
      <c r="OL4" t="s">
        <v>136</v>
      </c>
      <c r="OM4" t="s">
        <v>136</v>
      </c>
      <c r="ON4" t="s">
        <v>136</v>
      </c>
      <c r="OO4" t="s">
        <v>136</v>
      </c>
      <c r="OP4" t="s">
        <v>135</v>
      </c>
      <c r="OQ4" t="s">
        <v>136</v>
      </c>
      <c r="OR4" t="s">
        <v>136</v>
      </c>
      <c r="OS4" t="s">
        <v>136</v>
      </c>
      <c r="OT4" t="s">
        <v>136</v>
      </c>
      <c r="OU4" t="s">
        <v>136</v>
      </c>
      <c r="OV4" t="s">
        <v>136</v>
      </c>
      <c r="OW4" t="s">
        <v>136</v>
      </c>
      <c r="OX4" t="s">
        <v>136</v>
      </c>
      <c r="OY4" t="s">
        <v>135</v>
      </c>
      <c r="OZ4" t="s">
        <v>135</v>
      </c>
      <c r="PA4" t="s">
        <v>135</v>
      </c>
      <c r="PB4" t="s">
        <v>135</v>
      </c>
      <c r="PC4" t="s">
        <v>135</v>
      </c>
      <c r="PD4" t="s">
        <v>135</v>
      </c>
      <c r="PE4" t="s">
        <v>136</v>
      </c>
      <c r="PF4" t="s">
        <v>136</v>
      </c>
      <c r="PG4" t="s">
        <v>136</v>
      </c>
      <c r="PH4" t="s">
        <v>135</v>
      </c>
      <c r="PI4" t="s">
        <v>136</v>
      </c>
      <c r="PJ4" t="s">
        <v>136</v>
      </c>
      <c r="PK4" t="s">
        <v>136</v>
      </c>
      <c r="PL4" t="s">
        <v>136</v>
      </c>
      <c r="PM4" t="s">
        <v>136</v>
      </c>
      <c r="PN4" t="s">
        <v>136</v>
      </c>
      <c r="PO4" t="s">
        <v>136</v>
      </c>
      <c r="PP4" t="s">
        <v>136</v>
      </c>
      <c r="PQ4" t="s">
        <v>135</v>
      </c>
      <c r="PR4" t="s">
        <v>135</v>
      </c>
      <c r="PS4" t="s">
        <v>135</v>
      </c>
      <c r="PT4" t="s">
        <v>135</v>
      </c>
      <c r="PU4" t="s">
        <v>135</v>
      </c>
      <c r="PV4" t="s">
        <v>136</v>
      </c>
      <c r="PW4" t="s">
        <v>136</v>
      </c>
      <c r="PX4" t="s">
        <v>135</v>
      </c>
      <c r="PY4" t="s">
        <v>136</v>
      </c>
      <c r="PZ4" t="s">
        <v>136</v>
      </c>
      <c r="QA4" t="s">
        <v>136</v>
      </c>
      <c r="QB4" t="s">
        <v>136</v>
      </c>
      <c r="QC4" t="s">
        <v>135</v>
      </c>
      <c r="QD4" t="s">
        <v>136</v>
      </c>
      <c r="QE4" t="s">
        <v>136</v>
      </c>
      <c r="QF4" t="s">
        <v>136</v>
      </c>
      <c r="QG4" t="s">
        <v>136</v>
      </c>
      <c r="QH4" t="s">
        <v>136</v>
      </c>
      <c r="QI4" t="s">
        <v>135</v>
      </c>
      <c r="QJ4" t="s">
        <v>135</v>
      </c>
      <c r="QK4" t="s">
        <v>135</v>
      </c>
      <c r="QL4" t="s">
        <v>135</v>
      </c>
      <c r="QM4" t="s">
        <v>135</v>
      </c>
      <c r="QN4" t="s">
        <v>135</v>
      </c>
      <c r="QO4" t="s">
        <v>135</v>
      </c>
      <c r="QP4" t="s">
        <v>135</v>
      </c>
      <c r="QQ4" t="s">
        <v>135</v>
      </c>
      <c r="QR4" t="s">
        <v>135</v>
      </c>
      <c r="QS4" t="s">
        <v>135</v>
      </c>
      <c r="QT4" t="s">
        <v>135</v>
      </c>
      <c r="QU4" t="s">
        <v>135</v>
      </c>
      <c r="QV4" t="s">
        <v>135</v>
      </c>
      <c r="QW4" t="s">
        <v>135</v>
      </c>
      <c r="QX4" t="s">
        <v>135</v>
      </c>
      <c r="QY4" t="s">
        <v>135</v>
      </c>
      <c r="QZ4" t="s">
        <v>135</v>
      </c>
      <c r="RA4" t="s">
        <v>135</v>
      </c>
      <c r="RB4" t="s">
        <v>135</v>
      </c>
      <c r="RC4" t="s">
        <v>135</v>
      </c>
      <c r="RD4" t="s">
        <v>135</v>
      </c>
      <c r="RE4" t="s">
        <v>135</v>
      </c>
      <c r="RF4" t="s">
        <v>136</v>
      </c>
      <c r="RG4" t="s">
        <v>136</v>
      </c>
      <c r="RH4" t="s">
        <v>136</v>
      </c>
      <c r="RI4" t="s">
        <v>136</v>
      </c>
      <c r="RJ4" t="s">
        <v>136</v>
      </c>
      <c r="RK4" t="s">
        <v>136</v>
      </c>
      <c r="RL4" t="s">
        <v>136</v>
      </c>
      <c r="RM4" t="s">
        <v>136</v>
      </c>
      <c r="RN4" t="s">
        <v>136</v>
      </c>
      <c r="RO4" t="s">
        <v>136</v>
      </c>
      <c r="RP4" t="s">
        <v>136</v>
      </c>
      <c r="RQ4" t="s">
        <v>136</v>
      </c>
      <c r="RR4" t="s">
        <v>136</v>
      </c>
      <c r="RS4" t="s">
        <v>135</v>
      </c>
      <c r="RT4" t="s">
        <v>135</v>
      </c>
      <c r="RU4" t="s">
        <v>135</v>
      </c>
      <c r="RV4" t="s">
        <v>135</v>
      </c>
      <c r="RW4" t="s">
        <v>135</v>
      </c>
      <c r="RX4" t="s">
        <v>135</v>
      </c>
      <c r="RY4" t="s">
        <v>136</v>
      </c>
      <c r="RZ4" t="s">
        <v>135</v>
      </c>
      <c r="SA4" t="s">
        <v>136</v>
      </c>
      <c r="SB4" t="s">
        <v>135</v>
      </c>
      <c r="SC4" t="s">
        <v>136</v>
      </c>
      <c r="SD4" t="s">
        <v>136</v>
      </c>
      <c r="SE4" t="s">
        <v>135</v>
      </c>
      <c r="SF4" t="s">
        <v>136</v>
      </c>
      <c r="SG4" t="s">
        <v>135</v>
      </c>
      <c r="SH4" t="s">
        <v>135</v>
      </c>
      <c r="SI4" t="s">
        <v>135</v>
      </c>
      <c r="SJ4" t="s">
        <v>135</v>
      </c>
      <c r="SK4" t="s">
        <v>135</v>
      </c>
      <c r="SL4" t="s">
        <v>135</v>
      </c>
      <c r="SM4" t="s">
        <v>135</v>
      </c>
      <c r="SN4" t="s">
        <v>135</v>
      </c>
      <c r="SO4" t="s">
        <v>135</v>
      </c>
      <c r="SP4" t="s">
        <v>136</v>
      </c>
      <c r="SQ4" t="s">
        <v>136</v>
      </c>
      <c r="SR4" t="s">
        <v>136</v>
      </c>
      <c r="SS4" t="s">
        <v>136</v>
      </c>
      <c r="ST4" t="s">
        <v>136</v>
      </c>
      <c r="SU4" t="s">
        <v>136</v>
      </c>
      <c r="SV4" t="s">
        <v>136</v>
      </c>
      <c r="SW4" t="s">
        <v>136</v>
      </c>
      <c r="SX4" t="s">
        <v>136</v>
      </c>
      <c r="SY4" t="s">
        <v>136</v>
      </c>
      <c r="SZ4" t="s">
        <v>136</v>
      </c>
      <c r="TA4" t="s">
        <v>136</v>
      </c>
      <c r="TB4" t="s">
        <v>136</v>
      </c>
      <c r="TC4" t="s">
        <v>135</v>
      </c>
      <c r="TD4" t="s">
        <v>135</v>
      </c>
      <c r="TE4" t="s">
        <v>135</v>
      </c>
      <c r="TF4" t="s">
        <v>135</v>
      </c>
      <c r="TG4" t="s">
        <v>135</v>
      </c>
      <c r="TH4" t="s">
        <v>136</v>
      </c>
      <c r="TI4" t="s">
        <v>136</v>
      </c>
      <c r="TJ4" t="s">
        <v>136</v>
      </c>
      <c r="TK4" t="s">
        <v>136</v>
      </c>
      <c r="TL4" t="s">
        <v>136</v>
      </c>
      <c r="TM4" t="s">
        <v>136</v>
      </c>
      <c r="TN4" t="s">
        <v>136</v>
      </c>
      <c r="TO4" t="s">
        <v>136</v>
      </c>
      <c r="TP4" t="s">
        <v>136</v>
      </c>
      <c r="TQ4" t="s">
        <v>136</v>
      </c>
      <c r="TR4" t="s">
        <v>136</v>
      </c>
      <c r="TS4" t="s">
        <v>136</v>
      </c>
      <c r="TT4" t="s">
        <v>136</v>
      </c>
      <c r="TU4" t="s">
        <v>135</v>
      </c>
      <c r="TV4" t="s">
        <v>135</v>
      </c>
      <c r="TW4" t="s">
        <v>135</v>
      </c>
      <c r="TX4" t="s">
        <v>135</v>
      </c>
      <c r="TY4" t="s">
        <v>135</v>
      </c>
      <c r="TZ4" t="s">
        <v>136</v>
      </c>
      <c r="UA4" t="s">
        <v>136</v>
      </c>
      <c r="UB4" t="s">
        <v>136</v>
      </c>
      <c r="UC4" t="s">
        <v>136</v>
      </c>
      <c r="UD4" t="s">
        <v>136</v>
      </c>
      <c r="UE4" t="s">
        <v>136</v>
      </c>
      <c r="UF4" t="s">
        <v>136</v>
      </c>
      <c r="UG4" t="s">
        <v>136</v>
      </c>
      <c r="UH4" t="s">
        <v>136</v>
      </c>
      <c r="UI4" t="s">
        <v>136</v>
      </c>
      <c r="UJ4" t="s">
        <v>136</v>
      </c>
      <c r="UK4" t="s">
        <v>136</v>
      </c>
      <c r="UL4" t="s">
        <v>136</v>
      </c>
      <c r="UM4" t="s">
        <v>135</v>
      </c>
      <c r="UN4" t="s">
        <v>135</v>
      </c>
      <c r="UO4" t="s">
        <v>135</v>
      </c>
      <c r="UP4" t="s">
        <v>135</v>
      </c>
      <c r="UQ4" t="s">
        <v>135</v>
      </c>
      <c r="UR4" t="s">
        <v>136</v>
      </c>
      <c r="US4" t="s">
        <v>135</v>
      </c>
      <c r="UT4" t="s">
        <v>136</v>
      </c>
      <c r="UU4" t="s">
        <v>135</v>
      </c>
      <c r="UV4" t="s">
        <v>136</v>
      </c>
      <c r="UW4" t="s">
        <v>135</v>
      </c>
      <c r="UX4" t="s">
        <v>135</v>
      </c>
      <c r="UY4" t="s">
        <v>136</v>
      </c>
      <c r="UZ4" t="s">
        <v>135</v>
      </c>
      <c r="VA4" t="s">
        <v>135</v>
      </c>
      <c r="VB4" t="s">
        <v>136</v>
      </c>
      <c r="VC4" t="s">
        <v>135</v>
      </c>
      <c r="VD4" t="s">
        <v>136</v>
      </c>
      <c r="VE4" t="s">
        <v>135</v>
      </c>
      <c r="VF4" t="s">
        <v>135</v>
      </c>
      <c r="VG4" t="s">
        <v>135</v>
      </c>
      <c r="VH4" t="s">
        <v>135</v>
      </c>
      <c r="VI4" t="s">
        <v>135</v>
      </c>
      <c r="VJ4" t="s">
        <v>136</v>
      </c>
      <c r="VK4" t="s">
        <v>136</v>
      </c>
      <c r="VL4" t="s">
        <v>136</v>
      </c>
      <c r="VM4" t="s">
        <v>136</v>
      </c>
      <c r="VN4" t="s">
        <v>136</v>
      </c>
      <c r="VO4" t="s">
        <v>136</v>
      </c>
      <c r="VP4" t="s">
        <v>136</v>
      </c>
      <c r="VQ4" t="s">
        <v>136</v>
      </c>
      <c r="VR4" t="s">
        <v>136</v>
      </c>
      <c r="VS4" t="s">
        <v>136</v>
      </c>
      <c r="VT4" t="s">
        <v>136</v>
      </c>
      <c r="VU4" t="s">
        <v>136</v>
      </c>
      <c r="VV4" t="s">
        <v>136</v>
      </c>
      <c r="VW4" t="s">
        <v>135</v>
      </c>
      <c r="VX4" t="s">
        <v>135</v>
      </c>
      <c r="VY4" t="s">
        <v>135</v>
      </c>
      <c r="VZ4" t="s">
        <v>135</v>
      </c>
      <c r="WA4" t="s">
        <v>135</v>
      </c>
      <c r="WB4" t="s">
        <v>136</v>
      </c>
      <c r="WC4" t="s">
        <v>135</v>
      </c>
      <c r="WD4" t="s">
        <v>136</v>
      </c>
      <c r="WE4" t="s">
        <v>136</v>
      </c>
      <c r="WF4" t="s">
        <v>135</v>
      </c>
      <c r="WG4" t="s">
        <v>135</v>
      </c>
      <c r="WH4" t="s">
        <v>135</v>
      </c>
      <c r="WI4" t="s">
        <v>135</v>
      </c>
      <c r="WJ4" t="s">
        <v>135</v>
      </c>
      <c r="WK4" t="s">
        <v>135</v>
      </c>
      <c r="WL4" t="s">
        <v>135</v>
      </c>
      <c r="WM4" t="s">
        <v>135</v>
      </c>
      <c r="WN4" t="s">
        <v>135</v>
      </c>
      <c r="WO4" t="s">
        <v>135</v>
      </c>
      <c r="WP4" t="s">
        <v>135</v>
      </c>
      <c r="WQ4" t="s">
        <v>135</v>
      </c>
      <c r="WR4" t="s">
        <v>135</v>
      </c>
      <c r="WS4" t="s">
        <v>135</v>
      </c>
      <c r="WT4" t="s">
        <v>136</v>
      </c>
      <c r="WU4" t="s">
        <v>136</v>
      </c>
      <c r="WV4" t="s">
        <v>136</v>
      </c>
      <c r="WW4" t="s">
        <v>136</v>
      </c>
      <c r="WX4" t="s">
        <v>136</v>
      </c>
      <c r="WY4" t="s">
        <v>136</v>
      </c>
      <c r="WZ4" t="s">
        <v>136</v>
      </c>
      <c r="XA4" t="s">
        <v>136</v>
      </c>
      <c r="XB4" t="s">
        <v>136</v>
      </c>
      <c r="XC4" t="s">
        <v>136</v>
      </c>
      <c r="XD4" t="s">
        <v>136</v>
      </c>
      <c r="XE4" t="s">
        <v>136</v>
      </c>
      <c r="XF4" t="s">
        <v>136</v>
      </c>
      <c r="XG4" t="s">
        <v>135</v>
      </c>
      <c r="XH4" t="s">
        <v>135</v>
      </c>
      <c r="XI4" t="s">
        <v>135</v>
      </c>
      <c r="XJ4" t="s">
        <v>135</v>
      </c>
      <c r="XK4" t="s">
        <v>135</v>
      </c>
      <c r="XL4" t="s">
        <v>135</v>
      </c>
      <c r="XM4" t="s">
        <v>135</v>
      </c>
      <c r="XN4" t="s">
        <v>136</v>
      </c>
      <c r="XO4" t="s">
        <v>136</v>
      </c>
      <c r="XP4" t="s">
        <v>136</v>
      </c>
      <c r="XQ4" t="s">
        <v>136</v>
      </c>
      <c r="XR4" t="s">
        <v>136</v>
      </c>
      <c r="XS4" t="s">
        <v>136</v>
      </c>
      <c r="XT4" t="s">
        <v>136</v>
      </c>
      <c r="XU4" t="s">
        <v>136</v>
      </c>
      <c r="XV4" t="s">
        <v>135</v>
      </c>
      <c r="XW4" t="s">
        <v>136</v>
      </c>
      <c r="XX4" t="s">
        <v>135</v>
      </c>
      <c r="XY4" t="s">
        <v>135</v>
      </c>
      <c r="XZ4" t="s">
        <v>135</v>
      </c>
      <c r="YA4" t="s">
        <v>135</v>
      </c>
      <c r="YB4" t="s">
        <v>135</v>
      </c>
      <c r="YC4" t="s">
        <v>135</v>
      </c>
      <c r="YD4" t="s">
        <v>136</v>
      </c>
      <c r="YE4" t="s">
        <v>136</v>
      </c>
      <c r="YF4" t="s">
        <v>136</v>
      </c>
      <c r="YG4" t="s">
        <v>136</v>
      </c>
      <c r="YH4" t="s">
        <v>136</v>
      </c>
      <c r="YI4" t="s">
        <v>136</v>
      </c>
      <c r="YJ4" t="s">
        <v>136</v>
      </c>
      <c r="YK4" t="s">
        <v>136</v>
      </c>
      <c r="YL4" t="s">
        <v>136</v>
      </c>
      <c r="YM4" t="s">
        <v>136</v>
      </c>
      <c r="YN4" t="s">
        <v>136</v>
      </c>
      <c r="YO4" t="s">
        <v>136</v>
      </c>
      <c r="YP4" t="s">
        <v>136</v>
      </c>
      <c r="YQ4" t="s">
        <v>135</v>
      </c>
      <c r="YR4" t="s">
        <v>135</v>
      </c>
      <c r="YS4" t="s">
        <v>135</v>
      </c>
      <c r="YT4" t="s">
        <v>135</v>
      </c>
      <c r="YU4" t="s">
        <v>135</v>
      </c>
      <c r="YV4" t="s">
        <v>135</v>
      </c>
      <c r="YW4" t="s">
        <v>136</v>
      </c>
      <c r="YX4" t="s">
        <v>136</v>
      </c>
      <c r="YY4" t="s">
        <v>136</v>
      </c>
      <c r="YZ4" t="s">
        <v>136</v>
      </c>
      <c r="ZA4" t="s">
        <v>136</v>
      </c>
      <c r="ZB4" t="s">
        <v>136</v>
      </c>
      <c r="ZC4" t="s">
        <v>136</v>
      </c>
      <c r="ZD4" t="s">
        <v>136</v>
      </c>
      <c r="ZE4" t="s">
        <v>136</v>
      </c>
      <c r="ZF4" t="s">
        <v>135</v>
      </c>
      <c r="ZG4" t="s">
        <v>136</v>
      </c>
      <c r="ZH4" t="s">
        <v>135</v>
      </c>
      <c r="ZI4" t="s">
        <v>135</v>
      </c>
      <c r="ZJ4" t="s">
        <v>135</v>
      </c>
      <c r="ZK4" t="s">
        <v>135</v>
      </c>
      <c r="ZL4" t="s">
        <v>135</v>
      </c>
      <c r="ZM4" t="s">
        <v>135</v>
      </c>
      <c r="ZN4" t="s">
        <v>136</v>
      </c>
      <c r="ZO4" t="s">
        <v>135</v>
      </c>
      <c r="ZP4" s="10" t="s">
        <v>136</v>
      </c>
      <c r="ZQ4" t="s">
        <v>136</v>
      </c>
      <c r="ZR4" t="s">
        <v>136</v>
      </c>
      <c r="ZS4" t="s">
        <v>136</v>
      </c>
      <c r="ZT4" t="s">
        <v>135</v>
      </c>
      <c r="ZU4" t="s">
        <v>135</v>
      </c>
      <c r="ZV4" t="s">
        <v>135</v>
      </c>
      <c r="ZW4" t="s">
        <v>135</v>
      </c>
      <c r="ZX4" t="s">
        <v>136</v>
      </c>
      <c r="ZY4" t="s">
        <v>136</v>
      </c>
      <c r="ZZ4" t="s">
        <v>135</v>
      </c>
      <c r="AAA4" t="s">
        <v>135</v>
      </c>
      <c r="AAB4" t="s">
        <v>135</v>
      </c>
      <c r="AAC4" t="s">
        <v>135</v>
      </c>
      <c r="AAD4" t="s">
        <v>135</v>
      </c>
      <c r="AAE4" t="s">
        <v>135</v>
      </c>
      <c r="AAF4" t="s">
        <v>136</v>
      </c>
      <c r="AAG4" t="s">
        <v>136</v>
      </c>
      <c r="AAH4" t="s">
        <v>136</v>
      </c>
      <c r="AAI4" t="s">
        <v>136</v>
      </c>
      <c r="AAJ4" t="s">
        <v>136</v>
      </c>
      <c r="AAK4" t="s">
        <v>136</v>
      </c>
      <c r="AAL4" t="s">
        <v>136</v>
      </c>
      <c r="AAM4" t="s">
        <v>136</v>
      </c>
      <c r="AAN4" t="s">
        <v>136</v>
      </c>
      <c r="AAO4" t="s">
        <v>136</v>
      </c>
      <c r="AAP4" t="s">
        <v>136</v>
      </c>
      <c r="AAQ4" t="s">
        <v>136</v>
      </c>
      <c r="AAR4" t="s">
        <v>136</v>
      </c>
      <c r="AAS4" t="s">
        <v>135</v>
      </c>
      <c r="AAT4" t="s">
        <v>135</v>
      </c>
      <c r="AAU4" t="s">
        <v>135</v>
      </c>
      <c r="AAV4" t="s">
        <v>135</v>
      </c>
      <c r="AAW4" t="s">
        <v>135</v>
      </c>
      <c r="AAX4" t="s">
        <v>136</v>
      </c>
      <c r="AAY4" t="s">
        <v>136</v>
      </c>
      <c r="AAZ4" t="s">
        <v>136</v>
      </c>
      <c r="ABA4" t="s">
        <v>136</v>
      </c>
      <c r="ABB4" t="s">
        <v>136</v>
      </c>
      <c r="ABC4" t="s">
        <v>136</v>
      </c>
      <c r="ABD4" t="s">
        <v>136</v>
      </c>
      <c r="ABE4" t="s">
        <v>136</v>
      </c>
      <c r="ABF4" t="s">
        <v>136</v>
      </c>
      <c r="ABG4" t="s">
        <v>136</v>
      </c>
      <c r="ABH4" t="s">
        <v>136</v>
      </c>
      <c r="ABI4" t="s">
        <v>136</v>
      </c>
      <c r="ABJ4" t="s">
        <v>136</v>
      </c>
      <c r="ABK4" t="s">
        <v>135</v>
      </c>
      <c r="ABL4" t="s">
        <v>135</v>
      </c>
      <c r="ABM4" t="s">
        <v>135</v>
      </c>
      <c r="ABN4" t="s">
        <v>135</v>
      </c>
      <c r="ABO4" t="s">
        <v>135</v>
      </c>
      <c r="ABP4" t="s">
        <v>136</v>
      </c>
      <c r="ABQ4" t="s">
        <v>136</v>
      </c>
      <c r="ABR4" t="s">
        <v>136</v>
      </c>
      <c r="ABS4" t="s">
        <v>136</v>
      </c>
      <c r="ABT4" t="s">
        <v>136</v>
      </c>
      <c r="ABU4" t="s">
        <v>136</v>
      </c>
      <c r="ABV4" t="s">
        <v>136</v>
      </c>
      <c r="ABW4" t="s">
        <v>136</v>
      </c>
      <c r="ABX4" t="s">
        <v>136</v>
      </c>
      <c r="ABY4" t="s">
        <v>136</v>
      </c>
      <c r="ABZ4" t="s">
        <v>136</v>
      </c>
      <c r="ACA4" t="s">
        <v>136</v>
      </c>
      <c r="ACB4" t="s">
        <v>136</v>
      </c>
      <c r="ACC4" t="s">
        <v>135</v>
      </c>
      <c r="ACD4" t="s">
        <v>135</v>
      </c>
      <c r="ACE4" t="s">
        <v>135</v>
      </c>
      <c r="ACF4" t="s">
        <v>135</v>
      </c>
      <c r="ACG4" t="s">
        <v>135</v>
      </c>
      <c r="ACH4" t="s">
        <v>136</v>
      </c>
      <c r="ACI4" t="s">
        <v>136</v>
      </c>
      <c r="ACJ4" t="s">
        <v>136</v>
      </c>
      <c r="ACK4" t="s">
        <v>136</v>
      </c>
      <c r="ACL4" t="s">
        <v>136</v>
      </c>
      <c r="ACM4" t="s">
        <v>136</v>
      </c>
      <c r="ACN4" t="s">
        <v>136</v>
      </c>
      <c r="ACO4" t="s">
        <v>136</v>
      </c>
      <c r="ACP4" t="s">
        <v>136</v>
      </c>
      <c r="ACQ4" t="s">
        <v>136</v>
      </c>
      <c r="ACR4" t="s">
        <v>136</v>
      </c>
      <c r="ACS4" t="s">
        <v>136</v>
      </c>
      <c r="ACT4" t="s">
        <v>136</v>
      </c>
      <c r="ACU4" t="s">
        <v>135</v>
      </c>
      <c r="ACV4" t="s">
        <v>135</v>
      </c>
      <c r="ACW4" t="s">
        <v>135</v>
      </c>
      <c r="ACX4" t="s">
        <v>135</v>
      </c>
      <c r="ACY4" t="s">
        <v>135</v>
      </c>
      <c r="ACZ4" t="s">
        <v>136</v>
      </c>
      <c r="ADA4" t="s">
        <v>136</v>
      </c>
      <c r="ADB4" t="s">
        <v>136</v>
      </c>
      <c r="ADC4" t="s">
        <v>136</v>
      </c>
      <c r="ADD4" t="s">
        <v>136</v>
      </c>
      <c r="ADE4" t="s">
        <v>136</v>
      </c>
      <c r="ADF4" t="s">
        <v>136</v>
      </c>
      <c r="ADG4" t="s">
        <v>136</v>
      </c>
      <c r="ADH4" t="s">
        <v>136</v>
      </c>
      <c r="ADI4" t="s">
        <v>136</v>
      </c>
      <c r="ADJ4" t="s">
        <v>136</v>
      </c>
      <c r="ADK4" t="s">
        <v>136</v>
      </c>
      <c r="ADL4" t="s">
        <v>136</v>
      </c>
      <c r="ADM4" t="s">
        <v>135</v>
      </c>
      <c r="ADN4" t="s">
        <v>135</v>
      </c>
      <c r="ADO4" t="s">
        <v>135</v>
      </c>
      <c r="ADP4" t="s">
        <v>135</v>
      </c>
      <c r="ADQ4" t="s">
        <v>135</v>
      </c>
      <c r="ADR4" t="s">
        <v>136</v>
      </c>
      <c r="ADS4" t="s">
        <v>136</v>
      </c>
      <c r="ADT4" t="s">
        <v>136</v>
      </c>
      <c r="ADU4" t="s">
        <v>136</v>
      </c>
      <c r="ADV4" t="s">
        <v>136</v>
      </c>
      <c r="ADW4" t="s">
        <v>136</v>
      </c>
      <c r="ADX4" t="s">
        <v>136</v>
      </c>
      <c r="ADY4" t="s">
        <v>136</v>
      </c>
      <c r="ADZ4" t="s">
        <v>136</v>
      </c>
      <c r="AEA4" t="s">
        <v>136</v>
      </c>
      <c r="AEB4" t="s">
        <v>135</v>
      </c>
      <c r="AEC4" t="s">
        <v>136</v>
      </c>
      <c r="AED4" t="s">
        <v>136</v>
      </c>
      <c r="AEE4" t="s">
        <v>135</v>
      </c>
      <c r="AEF4" t="s">
        <v>135</v>
      </c>
      <c r="AEG4" t="s">
        <v>135</v>
      </c>
      <c r="AEH4" t="s">
        <v>135</v>
      </c>
      <c r="AEI4" t="s">
        <v>135</v>
      </c>
      <c r="AEJ4" t="s">
        <v>136</v>
      </c>
      <c r="AEK4" t="s">
        <v>136</v>
      </c>
      <c r="AEL4" t="s">
        <v>136</v>
      </c>
      <c r="AEM4" t="s">
        <v>136</v>
      </c>
      <c r="AEN4" t="s">
        <v>135</v>
      </c>
      <c r="AEO4" t="s">
        <v>136</v>
      </c>
      <c r="AEP4" t="s">
        <v>136</v>
      </c>
      <c r="AEQ4" t="s">
        <v>136</v>
      </c>
      <c r="AER4" t="s">
        <v>136</v>
      </c>
      <c r="AES4" t="s">
        <v>136</v>
      </c>
      <c r="AET4" t="s">
        <v>136</v>
      </c>
      <c r="AEU4" t="s">
        <v>136</v>
      </c>
      <c r="AEV4" t="s">
        <v>136</v>
      </c>
      <c r="AEW4" t="s">
        <v>135</v>
      </c>
      <c r="AEX4" t="s">
        <v>135</v>
      </c>
      <c r="AEY4" t="s">
        <v>135</v>
      </c>
      <c r="AEZ4" t="s">
        <v>135</v>
      </c>
      <c r="AFA4" t="s">
        <v>135</v>
      </c>
      <c r="AFB4" t="s">
        <v>135</v>
      </c>
      <c r="AFC4" t="s">
        <v>135</v>
      </c>
      <c r="AFD4" t="s">
        <v>135</v>
      </c>
      <c r="AFE4" t="s">
        <v>135</v>
      </c>
      <c r="AFF4" t="s">
        <v>135</v>
      </c>
      <c r="AFG4" t="s">
        <v>135</v>
      </c>
      <c r="AFH4" t="s">
        <v>135</v>
      </c>
      <c r="AFI4" t="s">
        <v>135</v>
      </c>
      <c r="AFJ4" t="s">
        <v>135</v>
      </c>
      <c r="AFK4" t="s">
        <v>135</v>
      </c>
      <c r="AFL4" t="s">
        <v>135</v>
      </c>
      <c r="AFM4" t="s">
        <v>135</v>
      </c>
      <c r="AFN4" t="s">
        <v>135</v>
      </c>
      <c r="AFO4" t="s">
        <v>135</v>
      </c>
      <c r="AFP4" t="s">
        <v>135</v>
      </c>
      <c r="AFQ4" t="s">
        <v>135</v>
      </c>
      <c r="AFR4" t="s">
        <v>135</v>
      </c>
      <c r="AFS4" t="s">
        <v>135</v>
      </c>
      <c r="AFT4" t="s">
        <v>136</v>
      </c>
      <c r="AFU4" t="s">
        <v>136</v>
      </c>
      <c r="AFV4" t="s">
        <v>136</v>
      </c>
      <c r="AFW4" t="s">
        <v>136</v>
      </c>
      <c r="AFX4" t="s">
        <v>136</v>
      </c>
      <c r="AFY4" t="s">
        <v>136</v>
      </c>
      <c r="AFZ4" t="s">
        <v>136</v>
      </c>
      <c r="AGA4" t="s">
        <v>136</v>
      </c>
      <c r="AGB4" t="s">
        <v>136</v>
      </c>
      <c r="AGC4" t="s">
        <v>136</v>
      </c>
      <c r="AGD4" t="s">
        <v>136</v>
      </c>
      <c r="AGE4" t="s">
        <v>136</v>
      </c>
      <c r="AGF4" t="s">
        <v>136</v>
      </c>
      <c r="AGG4" t="s">
        <v>135</v>
      </c>
      <c r="AGH4" t="s">
        <v>135</v>
      </c>
      <c r="AGI4" t="s">
        <v>135</v>
      </c>
      <c r="AGJ4" t="s">
        <v>135</v>
      </c>
      <c r="AGK4" t="s">
        <v>135</v>
      </c>
      <c r="AGL4" t="s">
        <v>135</v>
      </c>
      <c r="AGM4" t="s">
        <v>135</v>
      </c>
      <c r="AGN4" t="s">
        <v>135</v>
      </c>
      <c r="AGO4" t="s">
        <v>136</v>
      </c>
      <c r="AGP4" t="s">
        <v>135</v>
      </c>
      <c r="AGQ4" t="s">
        <v>136</v>
      </c>
      <c r="AGR4" t="s">
        <v>135</v>
      </c>
      <c r="AGS4" t="s">
        <v>136</v>
      </c>
      <c r="AGT4" t="s">
        <v>135</v>
      </c>
      <c r="AGU4" t="s">
        <v>136</v>
      </c>
      <c r="AGV4" t="s">
        <v>135</v>
      </c>
      <c r="AGW4" t="s">
        <v>135</v>
      </c>
      <c r="AGX4" t="s">
        <v>136</v>
      </c>
      <c r="AGY4" t="s">
        <v>135</v>
      </c>
      <c r="AGZ4" t="s">
        <v>135</v>
      </c>
      <c r="AHA4" t="s">
        <v>135</v>
      </c>
      <c r="AHB4" t="s">
        <v>135</v>
      </c>
      <c r="AHC4" t="s">
        <v>135</v>
      </c>
      <c r="AHD4" t="s">
        <v>136</v>
      </c>
      <c r="AHE4" t="s">
        <v>136</v>
      </c>
      <c r="AHF4" t="s">
        <v>136</v>
      </c>
      <c r="AHG4" t="s">
        <v>136</v>
      </c>
      <c r="AHH4" t="s">
        <v>136</v>
      </c>
      <c r="AHI4" t="s">
        <v>136</v>
      </c>
      <c r="AHJ4" t="s">
        <v>136</v>
      </c>
      <c r="AHK4" t="s">
        <v>136</v>
      </c>
      <c r="AHL4" t="s">
        <v>136</v>
      </c>
      <c r="AHM4" t="s">
        <v>136</v>
      </c>
      <c r="AHN4" t="s">
        <v>136</v>
      </c>
      <c r="AHO4" t="s">
        <v>136</v>
      </c>
      <c r="AHP4" t="s">
        <v>135</v>
      </c>
      <c r="AHQ4" t="s">
        <v>135</v>
      </c>
      <c r="AHR4" t="s">
        <v>135</v>
      </c>
      <c r="AHS4" t="s">
        <v>135</v>
      </c>
      <c r="AHT4" t="s">
        <v>135</v>
      </c>
      <c r="AHU4" t="s">
        <v>135</v>
      </c>
      <c r="AHV4" t="s">
        <v>136</v>
      </c>
      <c r="AHW4" t="s">
        <v>136</v>
      </c>
      <c r="AHX4" t="s">
        <v>136</v>
      </c>
      <c r="AHY4" t="s">
        <v>136</v>
      </c>
      <c r="AHZ4" t="s">
        <v>135</v>
      </c>
      <c r="AIA4" t="s">
        <v>136</v>
      </c>
      <c r="AIB4" t="s">
        <v>136</v>
      </c>
      <c r="AIC4" t="s">
        <v>136</v>
      </c>
      <c r="AID4" t="s">
        <v>136</v>
      </c>
      <c r="AIE4" t="s">
        <v>136</v>
      </c>
      <c r="AIF4" t="s">
        <v>136</v>
      </c>
      <c r="AIG4" t="s">
        <v>136</v>
      </c>
      <c r="AIH4" t="s">
        <v>136</v>
      </c>
      <c r="AII4" t="s">
        <v>135</v>
      </c>
      <c r="AIJ4" t="s">
        <v>135</v>
      </c>
      <c r="AIK4" t="s">
        <v>135</v>
      </c>
      <c r="AIL4" t="s">
        <v>135</v>
      </c>
      <c r="AIM4" t="s">
        <v>135</v>
      </c>
      <c r="AIN4" t="s">
        <v>136</v>
      </c>
      <c r="AIO4" t="s">
        <v>136</v>
      </c>
      <c r="AIP4" t="s">
        <v>136</v>
      </c>
      <c r="AIQ4" t="s">
        <v>136</v>
      </c>
      <c r="AIR4" t="s">
        <v>136</v>
      </c>
      <c r="AIS4" t="s">
        <v>136</v>
      </c>
      <c r="AIT4" t="s">
        <v>136</v>
      </c>
      <c r="AIU4" t="s">
        <v>136</v>
      </c>
      <c r="AIV4" t="s">
        <v>136</v>
      </c>
      <c r="AIW4" t="s">
        <v>136</v>
      </c>
      <c r="AIX4" t="s">
        <v>136</v>
      </c>
      <c r="AIY4" t="s">
        <v>135</v>
      </c>
      <c r="AIZ4" t="s">
        <v>136</v>
      </c>
      <c r="AJA4" t="s">
        <v>135</v>
      </c>
      <c r="AJB4" t="s">
        <v>135</v>
      </c>
      <c r="AJC4" t="s">
        <v>135</v>
      </c>
      <c r="AJD4" t="s">
        <v>135</v>
      </c>
      <c r="AJE4" t="s">
        <v>135</v>
      </c>
      <c r="AJF4" t="s">
        <v>136</v>
      </c>
      <c r="AJG4" t="s">
        <v>135</v>
      </c>
      <c r="AJH4" t="s">
        <v>135</v>
      </c>
      <c r="AJI4" t="s">
        <v>136</v>
      </c>
      <c r="AJJ4" t="s">
        <v>136</v>
      </c>
      <c r="AJK4" t="s">
        <v>135</v>
      </c>
      <c r="AJL4" t="s">
        <v>136</v>
      </c>
      <c r="AJM4" t="s">
        <v>135</v>
      </c>
      <c r="AJN4" t="s">
        <v>135</v>
      </c>
      <c r="AJO4" t="s">
        <v>136</v>
      </c>
      <c r="AJP4" t="s">
        <v>135</v>
      </c>
      <c r="AJQ4" t="s">
        <v>135</v>
      </c>
      <c r="AJR4" t="s">
        <v>135</v>
      </c>
      <c r="AJS4" t="s">
        <v>135</v>
      </c>
      <c r="AJT4" t="s">
        <v>135</v>
      </c>
      <c r="AJU4" t="s">
        <v>135</v>
      </c>
      <c r="AJV4" t="s">
        <v>135</v>
      </c>
      <c r="AJW4" t="s">
        <v>135</v>
      </c>
      <c r="AJX4" t="s">
        <v>136</v>
      </c>
      <c r="AJY4" t="s">
        <v>136</v>
      </c>
      <c r="AJZ4" t="s">
        <v>136</v>
      </c>
      <c r="AKA4" t="s">
        <v>136</v>
      </c>
      <c r="AKB4" t="s">
        <v>136</v>
      </c>
      <c r="AKC4" t="s">
        <v>136</v>
      </c>
      <c r="AKD4" t="s">
        <v>136</v>
      </c>
      <c r="AKE4" t="s">
        <v>136</v>
      </c>
      <c r="AKF4" t="s">
        <v>136</v>
      </c>
      <c r="AKG4" t="s">
        <v>136</v>
      </c>
      <c r="AKH4" t="s">
        <v>136</v>
      </c>
      <c r="AKI4" t="s">
        <v>136</v>
      </c>
      <c r="AKJ4" t="s">
        <v>136</v>
      </c>
      <c r="AKK4" t="s">
        <v>135</v>
      </c>
      <c r="AKL4" t="s">
        <v>135</v>
      </c>
      <c r="AKM4" t="s">
        <v>135</v>
      </c>
      <c r="AKN4" t="s">
        <v>135</v>
      </c>
      <c r="AKO4" t="s">
        <v>135</v>
      </c>
      <c r="AKP4" t="s">
        <v>135</v>
      </c>
      <c r="AKQ4" t="s">
        <v>136</v>
      </c>
      <c r="AKR4" t="s">
        <v>135</v>
      </c>
      <c r="AKS4" t="s">
        <v>135</v>
      </c>
      <c r="AKT4" t="s">
        <v>135</v>
      </c>
      <c r="AKU4" t="s">
        <v>136</v>
      </c>
      <c r="AKV4" t="s">
        <v>135</v>
      </c>
      <c r="AKW4" t="s">
        <v>135</v>
      </c>
      <c r="AKX4" t="s">
        <v>135</v>
      </c>
      <c r="AKY4" t="s">
        <v>135</v>
      </c>
      <c r="AKZ4" t="s">
        <v>135</v>
      </c>
      <c r="ALA4" t="s">
        <v>135</v>
      </c>
      <c r="ALB4" t="s">
        <v>135</v>
      </c>
      <c r="ALC4" t="s">
        <v>135</v>
      </c>
      <c r="ALD4" t="s">
        <v>135</v>
      </c>
      <c r="ALE4" t="s">
        <v>135</v>
      </c>
      <c r="ALF4" t="s">
        <v>135</v>
      </c>
      <c r="ALG4" t="s">
        <v>135</v>
      </c>
      <c r="ALH4" t="s">
        <v>136</v>
      </c>
      <c r="ALI4" t="s">
        <v>136</v>
      </c>
      <c r="ALJ4" t="s">
        <v>136</v>
      </c>
      <c r="ALK4" t="s">
        <v>136</v>
      </c>
      <c r="ALL4" t="s">
        <v>136</v>
      </c>
      <c r="ALM4" t="s">
        <v>136</v>
      </c>
      <c r="ALN4" t="s">
        <v>136</v>
      </c>
      <c r="ALO4" t="s">
        <v>136</v>
      </c>
      <c r="ALP4" t="s">
        <v>136</v>
      </c>
      <c r="ALQ4" t="s">
        <v>136</v>
      </c>
      <c r="ALR4" t="s">
        <v>136</v>
      </c>
      <c r="ALS4" t="s">
        <v>136</v>
      </c>
      <c r="ALT4" t="s">
        <v>136</v>
      </c>
      <c r="ALU4" t="s">
        <v>135</v>
      </c>
      <c r="ALV4" t="s">
        <v>135</v>
      </c>
      <c r="ALW4" t="s">
        <v>135</v>
      </c>
      <c r="ALX4" t="s">
        <v>135</v>
      </c>
      <c r="ALY4" t="s">
        <v>135</v>
      </c>
      <c r="ALZ4" t="s">
        <v>136</v>
      </c>
      <c r="AMA4" t="s">
        <v>136</v>
      </c>
      <c r="AMB4" t="s">
        <v>136</v>
      </c>
      <c r="AMC4" t="s">
        <v>136</v>
      </c>
      <c r="AMD4" t="s">
        <v>136</v>
      </c>
      <c r="AME4" t="s">
        <v>136</v>
      </c>
      <c r="AMF4" t="s">
        <v>136</v>
      </c>
      <c r="AMG4" t="s">
        <v>136</v>
      </c>
      <c r="AMH4" t="s">
        <v>136</v>
      </c>
      <c r="AMI4" t="s">
        <v>136</v>
      </c>
      <c r="AMJ4" t="s">
        <v>135</v>
      </c>
      <c r="AMK4" t="s">
        <v>136</v>
      </c>
      <c r="AML4" t="s">
        <v>136</v>
      </c>
      <c r="AMM4" t="s">
        <v>135</v>
      </c>
      <c r="AMN4" t="s">
        <v>135</v>
      </c>
      <c r="AMO4" t="s">
        <v>135</v>
      </c>
      <c r="AMP4" t="s">
        <v>135</v>
      </c>
      <c r="AMQ4" t="s">
        <v>135</v>
      </c>
      <c r="AMR4" t="s">
        <v>136</v>
      </c>
      <c r="AMS4" t="s">
        <v>136</v>
      </c>
      <c r="AMT4" t="s">
        <v>136</v>
      </c>
      <c r="AMU4" t="s">
        <v>136</v>
      </c>
      <c r="AMV4" t="s">
        <v>136</v>
      </c>
      <c r="AMW4" t="s">
        <v>136</v>
      </c>
      <c r="AMX4" t="s">
        <v>136</v>
      </c>
      <c r="AMY4" t="s">
        <v>136</v>
      </c>
      <c r="AMZ4" t="s">
        <v>136</v>
      </c>
      <c r="ANA4" t="s">
        <v>136</v>
      </c>
      <c r="ANB4" t="s">
        <v>136</v>
      </c>
      <c r="ANC4" t="s">
        <v>136</v>
      </c>
      <c r="AND4" t="s">
        <v>136</v>
      </c>
      <c r="ANE4" t="s">
        <v>135</v>
      </c>
      <c r="ANF4" t="s">
        <v>135</v>
      </c>
      <c r="ANG4" t="s">
        <v>135</v>
      </c>
      <c r="ANH4" t="s">
        <v>135</v>
      </c>
      <c r="ANI4" t="s">
        <v>135</v>
      </c>
      <c r="ANJ4" t="s">
        <v>136</v>
      </c>
      <c r="ANK4" t="s">
        <v>136</v>
      </c>
      <c r="ANL4" t="s">
        <v>136</v>
      </c>
      <c r="ANM4" t="s">
        <v>136</v>
      </c>
      <c r="ANN4" t="s">
        <v>136</v>
      </c>
      <c r="ANO4" t="s">
        <v>136</v>
      </c>
      <c r="ANP4" t="s">
        <v>136</v>
      </c>
      <c r="ANQ4" t="s">
        <v>136</v>
      </c>
      <c r="ANR4" t="s">
        <v>136</v>
      </c>
      <c r="ANS4" t="s">
        <v>136</v>
      </c>
      <c r="ANT4" t="s">
        <v>136</v>
      </c>
      <c r="ANU4" t="s">
        <v>136</v>
      </c>
      <c r="ANV4" t="s">
        <v>136</v>
      </c>
      <c r="ANW4" t="s">
        <v>135</v>
      </c>
      <c r="ANX4" t="s">
        <v>135</v>
      </c>
      <c r="ANY4" t="s">
        <v>135</v>
      </c>
      <c r="ANZ4" t="s">
        <v>135</v>
      </c>
      <c r="AOA4" t="s">
        <v>135</v>
      </c>
      <c r="AOC4" t="s">
        <v>135</v>
      </c>
      <c r="AOD4" t="s">
        <v>136</v>
      </c>
      <c r="AOE4" t="s">
        <v>135</v>
      </c>
      <c r="AOF4" t="s">
        <v>135</v>
      </c>
      <c r="AOG4" t="s">
        <v>135</v>
      </c>
      <c r="AOH4" t="s">
        <v>135</v>
      </c>
      <c r="AOI4" t="s">
        <v>135</v>
      </c>
      <c r="AOJ4" t="s">
        <v>135</v>
      </c>
      <c r="AOK4" t="s">
        <v>135</v>
      </c>
      <c r="AOO4" t="s">
        <v>135</v>
      </c>
      <c r="AOP4" t="s">
        <v>135</v>
      </c>
      <c r="AOQ4" t="s">
        <v>135</v>
      </c>
      <c r="AOR4" t="s">
        <v>135</v>
      </c>
      <c r="AOS4" t="s">
        <v>135</v>
      </c>
      <c r="AOT4" t="s">
        <v>136</v>
      </c>
      <c r="AOU4" t="s">
        <v>136</v>
      </c>
      <c r="AOV4" t="s">
        <v>136</v>
      </c>
      <c r="AOW4" t="s">
        <v>136</v>
      </c>
      <c r="AOX4" t="s">
        <v>136</v>
      </c>
      <c r="AOY4" t="s">
        <v>136</v>
      </c>
      <c r="AOZ4" t="s">
        <v>136</v>
      </c>
      <c r="APA4" t="s">
        <v>136</v>
      </c>
      <c r="APB4" t="s">
        <v>136</v>
      </c>
      <c r="APC4" t="s">
        <v>136</v>
      </c>
      <c r="APD4" t="s">
        <v>136</v>
      </c>
      <c r="APE4" t="s">
        <v>136</v>
      </c>
      <c r="APF4" t="s">
        <v>136</v>
      </c>
      <c r="APG4" t="s">
        <v>135</v>
      </c>
      <c r="APH4" t="s">
        <v>135</v>
      </c>
      <c r="API4" t="s">
        <v>135</v>
      </c>
      <c r="APJ4" t="s">
        <v>135</v>
      </c>
      <c r="APK4" t="s">
        <v>135</v>
      </c>
      <c r="APL4" t="s">
        <v>136</v>
      </c>
      <c r="APM4" t="s">
        <v>136</v>
      </c>
      <c r="APN4" t="s">
        <v>136</v>
      </c>
      <c r="APO4" t="s">
        <v>136</v>
      </c>
      <c r="APP4" t="s">
        <v>136</v>
      </c>
      <c r="APQ4" t="s">
        <v>136</v>
      </c>
      <c r="APR4" t="s">
        <v>136</v>
      </c>
      <c r="APS4" t="s">
        <v>136</v>
      </c>
      <c r="APT4" t="s">
        <v>136</v>
      </c>
      <c r="APU4" t="s">
        <v>136</v>
      </c>
      <c r="APV4" t="s">
        <v>136</v>
      </c>
      <c r="APW4" t="s">
        <v>136</v>
      </c>
      <c r="APX4" t="s">
        <v>136</v>
      </c>
      <c r="APY4" t="s">
        <v>135</v>
      </c>
      <c r="APZ4" t="s">
        <v>135</v>
      </c>
      <c r="AQA4" t="s">
        <v>135</v>
      </c>
      <c r="AQB4" t="s">
        <v>135</v>
      </c>
      <c r="AQC4" t="s">
        <v>135</v>
      </c>
      <c r="AQD4" t="s">
        <v>136</v>
      </c>
      <c r="AQE4" t="s">
        <v>136</v>
      </c>
      <c r="AQF4" t="s">
        <v>136</v>
      </c>
      <c r="AQG4" t="s">
        <v>136</v>
      </c>
      <c r="AQH4" t="s">
        <v>136</v>
      </c>
      <c r="AQI4" t="s">
        <v>136</v>
      </c>
      <c r="AQJ4" t="s">
        <v>136</v>
      </c>
      <c r="AQK4" t="s">
        <v>136</v>
      </c>
      <c r="AQL4" t="s">
        <v>136</v>
      </c>
      <c r="AQM4" t="s">
        <v>136</v>
      </c>
      <c r="AQN4" t="s">
        <v>136</v>
      </c>
      <c r="AQO4" t="s">
        <v>136</v>
      </c>
      <c r="AQP4" t="s">
        <v>136</v>
      </c>
      <c r="AQQ4" t="s">
        <v>135</v>
      </c>
      <c r="AQR4" t="s">
        <v>135</v>
      </c>
      <c r="AQS4" t="s">
        <v>135</v>
      </c>
      <c r="AQT4" t="s">
        <v>135</v>
      </c>
      <c r="AQU4" t="s">
        <v>135</v>
      </c>
    </row>
    <row r="5" spans="1:1139" x14ac:dyDescent="0.3">
      <c r="A5" t="s">
        <v>134</v>
      </c>
      <c r="C5" t="s">
        <v>8</v>
      </c>
      <c r="D5">
        <v>35.5</v>
      </c>
      <c r="E5" s="10">
        <v>36.5</v>
      </c>
      <c r="F5">
        <v>35.5</v>
      </c>
      <c r="G5">
        <v>36</v>
      </c>
      <c r="H5">
        <v>36.5</v>
      </c>
      <c r="I5">
        <v>37</v>
      </c>
      <c r="J5">
        <v>37.5</v>
      </c>
      <c r="K5">
        <v>38</v>
      </c>
      <c r="L5">
        <v>38.5</v>
      </c>
      <c r="M5">
        <v>39</v>
      </c>
      <c r="N5">
        <v>39.5</v>
      </c>
      <c r="O5">
        <v>40</v>
      </c>
      <c r="P5">
        <v>40.5</v>
      </c>
      <c r="Q5">
        <v>41</v>
      </c>
      <c r="R5">
        <v>41.5</v>
      </c>
      <c r="S5">
        <v>42</v>
      </c>
      <c r="T5">
        <v>42.5</v>
      </c>
      <c r="U5">
        <v>43</v>
      </c>
      <c r="V5">
        <v>43.5</v>
      </c>
      <c r="W5">
        <v>44</v>
      </c>
      <c r="X5">
        <v>35.5</v>
      </c>
      <c r="Y5">
        <v>36</v>
      </c>
      <c r="Z5">
        <v>36.5</v>
      </c>
      <c r="AA5">
        <v>37</v>
      </c>
      <c r="AB5">
        <v>37.5</v>
      </c>
      <c r="AC5">
        <v>38</v>
      </c>
      <c r="AD5">
        <v>38.5</v>
      </c>
      <c r="AE5">
        <v>39</v>
      </c>
      <c r="AF5">
        <v>39.5</v>
      </c>
      <c r="AG5">
        <v>40</v>
      </c>
      <c r="AH5">
        <v>40.5</v>
      </c>
      <c r="AI5">
        <v>41</v>
      </c>
      <c r="AJ5">
        <v>41.5</v>
      </c>
      <c r="AK5">
        <v>42</v>
      </c>
      <c r="AL5">
        <v>42.5</v>
      </c>
      <c r="AM5">
        <v>43</v>
      </c>
      <c r="AN5">
        <v>43.5</v>
      </c>
      <c r="AO5">
        <v>44</v>
      </c>
      <c r="AP5">
        <v>35.5</v>
      </c>
      <c r="AQ5">
        <v>36</v>
      </c>
      <c r="AR5">
        <v>36.5</v>
      </c>
      <c r="AS5">
        <v>37</v>
      </c>
      <c r="AT5">
        <v>37.5</v>
      </c>
      <c r="AU5">
        <v>38</v>
      </c>
      <c r="AV5">
        <v>38.5</v>
      </c>
      <c r="AW5">
        <v>39</v>
      </c>
      <c r="AX5">
        <v>39.5</v>
      </c>
      <c r="AY5">
        <v>40</v>
      </c>
      <c r="AZ5">
        <v>40.5</v>
      </c>
      <c r="BA5">
        <v>41</v>
      </c>
      <c r="BB5">
        <v>41.5</v>
      </c>
      <c r="BC5">
        <v>42</v>
      </c>
      <c r="BD5">
        <v>42.5</v>
      </c>
      <c r="BE5">
        <v>43</v>
      </c>
      <c r="BF5">
        <v>43.5</v>
      </c>
      <c r="BG5">
        <v>44</v>
      </c>
      <c r="BH5">
        <v>35.5</v>
      </c>
      <c r="BI5">
        <v>36</v>
      </c>
      <c r="BJ5">
        <v>36.5</v>
      </c>
      <c r="BK5">
        <v>37</v>
      </c>
      <c r="BL5">
        <v>37.5</v>
      </c>
      <c r="BM5">
        <v>38</v>
      </c>
      <c r="BN5">
        <v>38.5</v>
      </c>
      <c r="BO5">
        <v>39</v>
      </c>
      <c r="BP5">
        <v>39.5</v>
      </c>
      <c r="BQ5">
        <v>40</v>
      </c>
      <c r="BR5">
        <v>40.5</v>
      </c>
      <c r="BS5">
        <v>41</v>
      </c>
      <c r="BT5">
        <v>41.5</v>
      </c>
      <c r="BU5">
        <v>42</v>
      </c>
      <c r="BV5">
        <v>42.5</v>
      </c>
      <c r="BW5">
        <v>43</v>
      </c>
      <c r="BX5">
        <v>43.5</v>
      </c>
      <c r="BY5">
        <v>44</v>
      </c>
      <c r="BZ5">
        <v>35.5</v>
      </c>
      <c r="CA5">
        <v>36</v>
      </c>
      <c r="CB5">
        <v>36.5</v>
      </c>
      <c r="CC5">
        <v>37</v>
      </c>
      <c r="CD5">
        <v>37.5</v>
      </c>
      <c r="CE5">
        <v>38</v>
      </c>
      <c r="CF5">
        <v>38.5</v>
      </c>
      <c r="CG5">
        <v>39</v>
      </c>
      <c r="CH5">
        <v>39.5</v>
      </c>
      <c r="CI5">
        <v>40</v>
      </c>
      <c r="CJ5">
        <v>40.5</v>
      </c>
      <c r="CK5">
        <v>41</v>
      </c>
      <c r="CL5">
        <v>41.5</v>
      </c>
      <c r="CM5">
        <v>42</v>
      </c>
      <c r="CN5">
        <v>42.5</v>
      </c>
      <c r="CO5">
        <v>43</v>
      </c>
      <c r="CP5">
        <v>43.5</v>
      </c>
      <c r="CQ5">
        <v>44</v>
      </c>
      <c r="CR5">
        <v>35.5</v>
      </c>
      <c r="CS5">
        <v>36</v>
      </c>
      <c r="CT5">
        <v>36.5</v>
      </c>
      <c r="CU5">
        <v>37</v>
      </c>
      <c r="CV5">
        <v>37.5</v>
      </c>
      <c r="CW5">
        <v>38</v>
      </c>
      <c r="CX5">
        <v>38.5</v>
      </c>
      <c r="CY5">
        <v>39</v>
      </c>
      <c r="CZ5">
        <v>39.5</v>
      </c>
      <c r="DA5">
        <v>40</v>
      </c>
      <c r="DB5">
        <v>40.5</v>
      </c>
      <c r="DC5">
        <v>41</v>
      </c>
      <c r="DD5">
        <v>41.5</v>
      </c>
      <c r="DE5">
        <v>42</v>
      </c>
      <c r="DF5">
        <v>42.5</v>
      </c>
      <c r="DG5">
        <v>43</v>
      </c>
      <c r="DH5">
        <v>43.5</v>
      </c>
      <c r="DI5">
        <v>44</v>
      </c>
      <c r="DJ5">
        <v>35.5</v>
      </c>
      <c r="DK5">
        <v>36</v>
      </c>
      <c r="DL5">
        <v>36.5</v>
      </c>
      <c r="DM5">
        <v>37</v>
      </c>
      <c r="DN5">
        <v>37.5</v>
      </c>
      <c r="DO5">
        <v>38</v>
      </c>
      <c r="DP5">
        <v>38.5</v>
      </c>
      <c r="DQ5">
        <v>39</v>
      </c>
      <c r="DR5">
        <v>39.5</v>
      </c>
      <c r="DS5">
        <v>40</v>
      </c>
      <c r="DT5">
        <v>40.5</v>
      </c>
      <c r="DU5">
        <v>41</v>
      </c>
      <c r="DV5">
        <v>41.5</v>
      </c>
      <c r="DW5">
        <v>42</v>
      </c>
      <c r="DX5">
        <v>42.5</v>
      </c>
      <c r="DY5">
        <v>43</v>
      </c>
      <c r="DZ5">
        <v>43.5</v>
      </c>
      <c r="EA5">
        <v>44</v>
      </c>
      <c r="EB5">
        <v>35.5</v>
      </c>
      <c r="EC5">
        <v>36</v>
      </c>
      <c r="ED5">
        <v>36.5</v>
      </c>
      <c r="EE5">
        <v>37</v>
      </c>
      <c r="EF5">
        <v>37.5</v>
      </c>
      <c r="EG5">
        <v>38</v>
      </c>
      <c r="EH5">
        <v>38.5</v>
      </c>
      <c r="EI5">
        <v>39</v>
      </c>
      <c r="EJ5">
        <v>39.5</v>
      </c>
      <c r="EK5">
        <v>40</v>
      </c>
      <c r="EL5">
        <v>40.5</v>
      </c>
      <c r="EM5">
        <v>41</v>
      </c>
      <c r="EN5">
        <v>41.5</v>
      </c>
      <c r="EO5">
        <v>42</v>
      </c>
      <c r="EP5">
        <v>42.5</v>
      </c>
      <c r="EQ5">
        <v>43</v>
      </c>
      <c r="ER5">
        <v>43.5</v>
      </c>
      <c r="ES5">
        <v>44</v>
      </c>
      <c r="ET5">
        <v>35.5</v>
      </c>
      <c r="EU5">
        <v>36</v>
      </c>
      <c r="EV5">
        <v>36.5</v>
      </c>
      <c r="EW5">
        <v>37</v>
      </c>
      <c r="EX5">
        <v>37.5</v>
      </c>
      <c r="EY5">
        <v>38</v>
      </c>
      <c r="EZ5">
        <v>38.5</v>
      </c>
      <c r="FA5">
        <v>39</v>
      </c>
      <c r="FB5">
        <v>39.5</v>
      </c>
      <c r="FC5">
        <v>40</v>
      </c>
      <c r="FD5">
        <v>40.5</v>
      </c>
      <c r="FE5">
        <v>41</v>
      </c>
      <c r="FF5">
        <v>41.5</v>
      </c>
      <c r="FG5">
        <v>42</v>
      </c>
      <c r="FH5">
        <v>42.5</v>
      </c>
      <c r="FI5">
        <v>43</v>
      </c>
      <c r="FJ5">
        <v>43.5</v>
      </c>
      <c r="FK5">
        <v>44</v>
      </c>
      <c r="FL5">
        <v>35.5</v>
      </c>
      <c r="FM5">
        <v>36</v>
      </c>
      <c r="FN5">
        <v>36.5</v>
      </c>
      <c r="FO5">
        <v>37</v>
      </c>
      <c r="FP5">
        <v>37.5</v>
      </c>
      <c r="FQ5">
        <v>38</v>
      </c>
      <c r="FR5">
        <v>38.5</v>
      </c>
      <c r="FS5">
        <v>39</v>
      </c>
      <c r="FT5">
        <v>39.5</v>
      </c>
      <c r="FU5">
        <v>40</v>
      </c>
      <c r="FV5">
        <v>40.5</v>
      </c>
      <c r="FW5">
        <v>41</v>
      </c>
      <c r="FX5">
        <v>41.5</v>
      </c>
      <c r="FY5">
        <v>42</v>
      </c>
      <c r="FZ5">
        <v>42.5</v>
      </c>
      <c r="GA5">
        <v>43</v>
      </c>
      <c r="GB5">
        <v>43.5</v>
      </c>
      <c r="GC5">
        <v>44</v>
      </c>
      <c r="GD5">
        <v>35.5</v>
      </c>
      <c r="GE5">
        <v>36</v>
      </c>
      <c r="GF5">
        <v>36.5</v>
      </c>
      <c r="GG5">
        <v>37</v>
      </c>
      <c r="GH5">
        <v>37.5</v>
      </c>
      <c r="GI5">
        <v>38</v>
      </c>
      <c r="GJ5">
        <v>38.5</v>
      </c>
      <c r="GK5">
        <v>39</v>
      </c>
      <c r="GL5">
        <v>39.5</v>
      </c>
      <c r="GM5">
        <v>40</v>
      </c>
      <c r="GN5">
        <v>40.5</v>
      </c>
      <c r="GO5">
        <v>41</v>
      </c>
      <c r="GP5">
        <v>41.5</v>
      </c>
      <c r="GQ5">
        <v>42</v>
      </c>
      <c r="GR5">
        <v>42.5</v>
      </c>
      <c r="GS5">
        <v>43</v>
      </c>
      <c r="GT5">
        <v>43.5</v>
      </c>
      <c r="GU5">
        <v>44</v>
      </c>
      <c r="GV5">
        <v>35.5</v>
      </c>
      <c r="GW5">
        <v>36</v>
      </c>
      <c r="GX5">
        <v>36.5</v>
      </c>
      <c r="GY5">
        <v>37</v>
      </c>
      <c r="GZ5">
        <v>37.5</v>
      </c>
      <c r="HA5">
        <v>38</v>
      </c>
      <c r="HB5">
        <v>38.5</v>
      </c>
      <c r="HC5">
        <v>39</v>
      </c>
      <c r="HD5">
        <v>39.5</v>
      </c>
      <c r="HE5">
        <v>40</v>
      </c>
      <c r="HF5">
        <v>40.5</v>
      </c>
      <c r="HG5">
        <v>41</v>
      </c>
      <c r="HH5">
        <v>41.5</v>
      </c>
      <c r="HI5">
        <v>42</v>
      </c>
      <c r="HJ5">
        <v>42.5</v>
      </c>
      <c r="HK5">
        <v>43</v>
      </c>
      <c r="HL5">
        <v>43.5</v>
      </c>
      <c r="HM5">
        <v>44</v>
      </c>
      <c r="HN5">
        <v>35.5</v>
      </c>
      <c r="HO5">
        <v>36</v>
      </c>
      <c r="HP5">
        <v>36.5</v>
      </c>
      <c r="HQ5">
        <v>37</v>
      </c>
      <c r="HR5">
        <v>37.5</v>
      </c>
      <c r="HS5">
        <v>38</v>
      </c>
      <c r="HT5">
        <v>38.5</v>
      </c>
      <c r="HU5">
        <v>39</v>
      </c>
      <c r="HV5">
        <v>39.5</v>
      </c>
      <c r="HW5">
        <v>40</v>
      </c>
      <c r="HX5">
        <v>40.5</v>
      </c>
      <c r="HY5">
        <v>41</v>
      </c>
      <c r="HZ5">
        <v>41.5</v>
      </c>
      <c r="IA5">
        <v>42</v>
      </c>
      <c r="IB5">
        <v>42.5</v>
      </c>
      <c r="IC5">
        <v>43</v>
      </c>
      <c r="ID5">
        <v>43.5</v>
      </c>
      <c r="IE5">
        <v>44</v>
      </c>
      <c r="IF5">
        <v>35.5</v>
      </c>
      <c r="IG5">
        <v>36</v>
      </c>
      <c r="IH5">
        <v>36.5</v>
      </c>
      <c r="II5">
        <v>37</v>
      </c>
      <c r="IJ5">
        <v>37.5</v>
      </c>
      <c r="IK5">
        <v>38</v>
      </c>
      <c r="IL5">
        <v>38.5</v>
      </c>
      <c r="IM5">
        <v>39</v>
      </c>
      <c r="IN5">
        <v>39.5</v>
      </c>
      <c r="IO5">
        <v>40</v>
      </c>
      <c r="IP5">
        <v>40.5</v>
      </c>
      <c r="IQ5">
        <v>41</v>
      </c>
      <c r="IR5">
        <v>41.5</v>
      </c>
      <c r="IS5">
        <v>42</v>
      </c>
      <c r="IT5">
        <v>42.5</v>
      </c>
      <c r="IU5">
        <v>43</v>
      </c>
      <c r="IV5">
        <v>43.5</v>
      </c>
      <c r="IW5">
        <v>44</v>
      </c>
      <c r="IX5">
        <v>35.5</v>
      </c>
      <c r="IY5">
        <v>36</v>
      </c>
      <c r="IZ5">
        <v>36.5</v>
      </c>
      <c r="JA5">
        <v>37</v>
      </c>
      <c r="JB5">
        <v>37.5</v>
      </c>
      <c r="JC5">
        <v>38</v>
      </c>
      <c r="JD5">
        <v>38.5</v>
      </c>
      <c r="JE5">
        <v>39</v>
      </c>
      <c r="JF5">
        <v>39.5</v>
      </c>
      <c r="JG5">
        <v>40</v>
      </c>
      <c r="JH5">
        <v>40.5</v>
      </c>
      <c r="JI5">
        <v>41</v>
      </c>
      <c r="JJ5">
        <v>41.5</v>
      </c>
      <c r="JK5">
        <v>42</v>
      </c>
      <c r="JL5">
        <v>42.5</v>
      </c>
      <c r="JM5">
        <v>43</v>
      </c>
      <c r="JN5">
        <v>43.5</v>
      </c>
      <c r="JO5">
        <v>44</v>
      </c>
      <c r="JP5">
        <v>35.5</v>
      </c>
      <c r="JQ5">
        <v>36</v>
      </c>
      <c r="JR5">
        <v>36.5</v>
      </c>
      <c r="JS5">
        <v>37</v>
      </c>
      <c r="JT5">
        <v>37.5</v>
      </c>
      <c r="JU5">
        <v>38</v>
      </c>
      <c r="JV5">
        <v>38.5</v>
      </c>
      <c r="JW5">
        <v>39</v>
      </c>
      <c r="JX5">
        <v>39.5</v>
      </c>
      <c r="JY5">
        <v>40</v>
      </c>
      <c r="JZ5">
        <v>40.5</v>
      </c>
      <c r="KA5">
        <v>41</v>
      </c>
      <c r="KB5">
        <v>41.5</v>
      </c>
      <c r="KC5">
        <v>42</v>
      </c>
      <c r="KD5">
        <v>42.5</v>
      </c>
      <c r="KE5">
        <v>43</v>
      </c>
      <c r="KF5">
        <v>43.5</v>
      </c>
      <c r="KG5">
        <v>44</v>
      </c>
      <c r="KH5">
        <v>35.5</v>
      </c>
      <c r="KI5">
        <v>36</v>
      </c>
      <c r="KJ5">
        <v>36.5</v>
      </c>
      <c r="KK5">
        <v>37</v>
      </c>
      <c r="KL5">
        <v>37.5</v>
      </c>
      <c r="KM5">
        <v>38</v>
      </c>
      <c r="KN5">
        <v>38.5</v>
      </c>
      <c r="KO5">
        <v>39</v>
      </c>
      <c r="KP5">
        <v>39.5</v>
      </c>
      <c r="KQ5">
        <v>40</v>
      </c>
      <c r="KR5">
        <v>40.5</v>
      </c>
      <c r="KS5">
        <v>41</v>
      </c>
      <c r="KT5">
        <v>41.5</v>
      </c>
      <c r="KU5">
        <v>42</v>
      </c>
      <c r="KV5">
        <v>42.5</v>
      </c>
      <c r="KW5">
        <v>43</v>
      </c>
      <c r="KX5">
        <v>43.5</v>
      </c>
      <c r="KY5">
        <v>44</v>
      </c>
      <c r="KZ5">
        <v>35.5</v>
      </c>
      <c r="LA5">
        <v>36</v>
      </c>
      <c r="LB5">
        <v>36.5</v>
      </c>
      <c r="LC5">
        <v>37</v>
      </c>
      <c r="LD5">
        <v>37.5</v>
      </c>
      <c r="LE5">
        <v>38</v>
      </c>
      <c r="LF5">
        <v>38.5</v>
      </c>
      <c r="LG5">
        <v>39</v>
      </c>
      <c r="LH5">
        <v>39.5</v>
      </c>
      <c r="LI5">
        <v>40</v>
      </c>
      <c r="LJ5">
        <v>40.5</v>
      </c>
      <c r="LK5">
        <v>41</v>
      </c>
      <c r="LL5">
        <v>41.5</v>
      </c>
      <c r="LM5">
        <v>42</v>
      </c>
      <c r="LN5">
        <v>42.5</v>
      </c>
      <c r="LO5">
        <v>43</v>
      </c>
      <c r="LP5">
        <v>43.5</v>
      </c>
      <c r="LQ5">
        <v>44</v>
      </c>
      <c r="LR5">
        <v>35.5</v>
      </c>
      <c r="LS5">
        <v>36</v>
      </c>
      <c r="LT5">
        <v>36.5</v>
      </c>
      <c r="LU5">
        <v>37</v>
      </c>
      <c r="LV5">
        <v>37.5</v>
      </c>
      <c r="LW5">
        <v>38</v>
      </c>
      <c r="LX5">
        <v>38.5</v>
      </c>
      <c r="LY5">
        <v>39</v>
      </c>
      <c r="LZ5">
        <v>39.5</v>
      </c>
      <c r="MA5">
        <v>40</v>
      </c>
      <c r="MB5">
        <v>40.5</v>
      </c>
      <c r="MC5">
        <v>41</v>
      </c>
      <c r="MD5">
        <v>41.5</v>
      </c>
      <c r="ME5">
        <v>42</v>
      </c>
      <c r="MF5">
        <v>42.5</v>
      </c>
      <c r="MG5">
        <v>43</v>
      </c>
      <c r="MH5">
        <v>43.5</v>
      </c>
      <c r="MI5">
        <v>44</v>
      </c>
      <c r="MJ5">
        <v>35.5</v>
      </c>
      <c r="MK5">
        <v>36</v>
      </c>
      <c r="ML5">
        <v>36.5</v>
      </c>
      <c r="MM5">
        <v>37</v>
      </c>
      <c r="MN5">
        <v>37.5</v>
      </c>
      <c r="MO5">
        <v>38</v>
      </c>
      <c r="MP5">
        <v>38.5</v>
      </c>
      <c r="MQ5">
        <v>39</v>
      </c>
      <c r="MR5">
        <v>39.5</v>
      </c>
      <c r="MS5">
        <v>40</v>
      </c>
      <c r="MT5">
        <v>40.5</v>
      </c>
      <c r="MU5">
        <v>41</v>
      </c>
      <c r="MV5">
        <v>41.5</v>
      </c>
      <c r="MW5">
        <v>42</v>
      </c>
      <c r="MX5">
        <v>42.5</v>
      </c>
      <c r="MY5">
        <v>43</v>
      </c>
      <c r="MZ5">
        <v>43.5</v>
      </c>
      <c r="NA5">
        <v>44</v>
      </c>
      <c r="NB5">
        <v>35.5</v>
      </c>
      <c r="NC5">
        <v>36</v>
      </c>
      <c r="ND5">
        <v>36.5</v>
      </c>
      <c r="NE5">
        <v>37</v>
      </c>
      <c r="NF5">
        <v>37.5</v>
      </c>
      <c r="NG5">
        <v>38</v>
      </c>
      <c r="NH5">
        <v>38.5</v>
      </c>
      <c r="NI5">
        <v>39</v>
      </c>
      <c r="NJ5">
        <v>39.5</v>
      </c>
      <c r="NK5">
        <v>40</v>
      </c>
      <c r="NL5">
        <v>40.5</v>
      </c>
      <c r="NM5">
        <v>41</v>
      </c>
      <c r="NN5">
        <v>41.5</v>
      </c>
      <c r="NO5">
        <v>42</v>
      </c>
      <c r="NP5">
        <v>42.5</v>
      </c>
      <c r="NQ5">
        <v>43</v>
      </c>
      <c r="NR5">
        <v>43.5</v>
      </c>
      <c r="NS5">
        <v>44</v>
      </c>
      <c r="NT5">
        <v>35.5</v>
      </c>
      <c r="NU5">
        <v>36</v>
      </c>
      <c r="NV5">
        <v>36.5</v>
      </c>
      <c r="NW5">
        <v>37</v>
      </c>
      <c r="NX5">
        <v>37.5</v>
      </c>
      <c r="NY5">
        <v>38</v>
      </c>
      <c r="NZ5">
        <v>38.5</v>
      </c>
      <c r="OA5">
        <v>39</v>
      </c>
      <c r="OB5">
        <v>39.5</v>
      </c>
      <c r="OC5">
        <v>40</v>
      </c>
      <c r="OD5">
        <v>40.5</v>
      </c>
      <c r="OE5">
        <v>41</v>
      </c>
      <c r="OF5">
        <v>41.5</v>
      </c>
      <c r="OG5">
        <v>42</v>
      </c>
      <c r="OH5">
        <v>42.5</v>
      </c>
      <c r="OI5">
        <v>43</v>
      </c>
      <c r="OJ5">
        <v>43.5</v>
      </c>
      <c r="OK5">
        <v>44</v>
      </c>
      <c r="OL5">
        <v>35.5</v>
      </c>
      <c r="OM5">
        <v>36</v>
      </c>
      <c r="ON5">
        <v>36.5</v>
      </c>
      <c r="OO5">
        <v>37</v>
      </c>
      <c r="OP5">
        <v>37.5</v>
      </c>
      <c r="OQ5">
        <v>38</v>
      </c>
      <c r="OR5">
        <v>38.5</v>
      </c>
      <c r="OS5">
        <v>39</v>
      </c>
      <c r="OT5">
        <v>39.5</v>
      </c>
      <c r="OU5">
        <v>40</v>
      </c>
      <c r="OV5">
        <v>40.5</v>
      </c>
      <c r="OW5">
        <v>41</v>
      </c>
      <c r="OX5">
        <v>41.5</v>
      </c>
      <c r="OY5">
        <v>42</v>
      </c>
      <c r="OZ5">
        <v>42.5</v>
      </c>
      <c r="PA5">
        <v>43</v>
      </c>
      <c r="PB5">
        <v>43.5</v>
      </c>
      <c r="PC5">
        <v>44</v>
      </c>
      <c r="PD5">
        <v>35.5</v>
      </c>
      <c r="PE5">
        <v>36</v>
      </c>
      <c r="PF5">
        <v>36.5</v>
      </c>
      <c r="PG5">
        <v>37</v>
      </c>
      <c r="PH5">
        <v>37.5</v>
      </c>
      <c r="PI5">
        <v>38</v>
      </c>
      <c r="PJ5">
        <v>38.5</v>
      </c>
      <c r="PK5">
        <v>39</v>
      </c>
      <c r="PL5">
        <v>39.5</v>
      </c>
      <c r="PM5">
        <v>40</v>
      </c>
      <c r="PN5">
        <v>40.5</v>
      </c>
      <c r="PO5">
        <v>41</v>
      </c>
      <c r="PP5">
        <v>41.5</v>
      </c>
      <c r="PQ5">
        <v>42</v>
      </c>
      <c r="PR5">
        <v>42.5</v>
      </c>
      <c r="PS5">
        <v>43</v>
      </c>
      <c r="PT5">
        <v>43.5</v>
      </c>
      <c r="PU5">
        <v>44</v>
      </c>
      <c r="PV5">
        <v>35.5</v>
      </c>
      <c r="PW5">
        <v>36</v>
      </c>
      <c r="PX5">
        <v>36.5</v>
      </c>
      <c r="PY5">
        <v>37</v>
      </c>
      <c r="PZ5">
        <v>37.5</v>
      </c>
      <c r="QA5">
        <v>38</v>
      </c>
      <c r="QB5">
        <v>38.5</v>
      </c>
      <c r="QC5">
        <v>39</v>
      </c>
      <c r="QD5">
        <v>39.5</v>
      </c>
      <c r="QE5">
        <v>40</v>
      </c>
      <c r="QF5">
        <v>40.5</v>
      </c>
      <c r="QG5">
        <v>41</v>
      </c>
      <c r="QH5">
        <v>41.5</v>
      </c>
      <c r="QI5">
        <v>42</v>
      </c>
      <c r="QJ5">
        <v>42.5</v>
      </c>
      <c r="QK5">
        <v>43</v>
      </c>
      <c r="QL5">
        <v>43.5</v>
      </c>
      <c r="QM5">
        <v>44</v>
      </c>
      <c r="QN5">
        <v>35.5</v>
      </c>
      <c r="QO5">
        <v>36</v>
      </c>
      <c r="QP5">
        <v>36.5</v>
      </c>
      <c r="QQ5">
        <v>37</v>
      </c>
      <c r="QR5">
        <v>37.5</v>
      </c>
      <c r="QS5">
        <v>38</v>
      </c>
      <c r="QT5">
        <v>38.5</v>
      </c>
      <c r="QU5">
        <v>39</v>
      </c>
      <c r="QV5">
        <v>39.5</v>
      </c>
      <c r="QW5">
        <v>40</v>
      </c>
      <c r="QX5">
        <v>40.5</v>
      </c>
      <c r="QY5">
        <v>41</v>
      </c>
      <c r="QZ5">
        <v>41.5</v>
      </c>
      <c r="RA5">
        <v>42</v>
      </c>
      <c r="RB5">
        <v>42.5</v>
      </c>
      <c r="RC5">
        <v>43</v>
      </c>
      <c r="RD5">
        <v>43.5</v>
      </c>
      <c r="RE5">
        <v>44</v>
      </c>
      <c r="RF5">
        <v>35.5</v>
      </c>
      <c r="RG5">
        <v>36</v>
      </c>
      <c r="RH5">
        <v>36.5</v>
      </c>
      <c r="RI5">
        <v>37</v>
      </c>
      <c r="RJ5">
        <v>37.5</v>
      </c>
      <c r="RK5">
        <v>38</v>
      </c>
      <c r="RL5">
        <v>38.5</v>
      </c>
      <c r="RM5">
        <v>39</v>
      </c>
      <c r="RN5">
        <v>39.5</v>
      </c>
      <c r="RO5">
        <v>40</v>
      </c>
      <c r="RP5">
        <v>40.5</v>
      </c>
      <c r="RQ5">
        <v>41</v>
      </c>
      <c r="RR5">
        <v>41.5</v>
      </c>
      <c r="RS5">
        <v>42</v>
      </c>
      <c r="RT5">
        <v>42.5</v>
      </c>
      <c r="RU5">
        <v>43</v>
      </c>
      <c r="RV5">
        <v>43.5</v>
      </c>
      <c r="RW5">
        <v>44</v>
      </c>
      <c r="RX5">
        <v>35.5</v>
      </c>
      <c r="RY5">
        <v>36</v>
      </c>
      <c r="RZ5">
        <v>36.5</v>
      </c>
      <c r="SA5">
        <v>37</v>
      </c>
      <c r="SB5">
        <v>37.5</v>
      </c>
      <c r="SC5">
        <v>38</v>
      </c>
      <c r="SD5">
        <v>38.5</v>
      </c>
      <c r="SE5">
        <v>39</v>
      </c>
      <c r="SF5">
        <v>39.5</v>
      </c>
      <c r="SG5">
        <v>40</v>
      </c>
      <c r="SH5">
        <v>40.5</v>
      </c>
      <c r="SI5">
        <v>41</v>
      </c>
      <c r="SJ5">
        <v>41.5</v>
      </c>
      <c r="SK5">
        <v>42</v>
      </c>
      <c r="SL5">
        <v>42.5</v>
      </c>
      <c r="SM5">
        <v>43</v>
      </c>
      <c r="SN5">
        <v>43.5</v>
      </c>
      <c r="SO5">
        <v>44</v>
      </c>
      <c r="SP5">
        <v>35.5</v>
      </c>
      <c r="SQ5">
        <v>36</v>
      </c>
      <c r="SR5">
        <v>36.5</v>
      </c>
      <c r="SS5">
        <v>37</v>
      </c>
      <c r="ST5">
        <v>37.5</v>
      </c>
      <c r="SU5">
        <v>38</v>
      </c>
      <c r="SV5">
        <v>38.5</v>
      </c>
      <c r="SW5">
        <v>39</v>
      </c>
      <c r="SX5">
        <v>39.5</v>
      </c>
      <c r="SY5">
        <v>40</v>
      </c>
      <c r="SZ5">
        <v>40.5</v>
      </c>
      <c r="TA5">
        <v>41</v>
      </c>
      <c r="TB5">
        <v>41.5</v>
      </c>
      <c r="TC5">
        <v>42</v>
      </c>
      <c r="TD5">
        <v>42.5</v>
      </c>
      <c r="TE5">
        <v>43</v>
      </c>
      <c r="TF5">
        <v>43.5</v>
      </c>
      <c r="TG5">
        <v>44</v>
      </c>
      <c r="TH5">
        <v>35.5</v>
      </c>
      <c r="TI5">
        <v>36</v>
      </c>
      <c r="TJ5">
        <v>36.5</v>
      </c>
      <c r="TK5">
        <v>37</v>
      </c>
      <c r="TL5">
        <v>37.5</v>
      </c>
      <c r="TM5">
        <v>38</v>
      </c>
      <c r="TN5">
        <v>38.5</v>
      </c>
      <c r="TO5">
        <v>39</v>
      </c>
      <c r="TP5">
        <v>39.5</v>
      </c>
      <c r="TQ5">
        <v>40</v>
      </c>
      <c r="TR5">
        <v>40.5</v>
      </c>
      <c r="TS5">
        <v>41</v>
      </c>
      <c r="TT5">
        <v>41.5</v>
      </c>
      <c r="TU5">
        <v>42</v>
      </c>
      <c r="TV5">
        <v>42.5</v>
      </c>
      <c r="TW5">
        <v>43</v>
      </c>
      <c r="TX5">
        <v>43.5</v>
      </c>
      <c r="TY5">
        <v>44</v>
      </c>
      <c r="TZ5">
        <v>35.5</v>
      </c>
      <c r="UA5">
        <v>36</v>
      </c>
      <c r="UB5">
        <v>36.5</v>
      </c>
      <c r="UC5">
        <v>37</v>
      </c>
      <c r="UD5">
        <v>37.5</v>
      </c>
      <c r="UE5">
        <v>38</v>
      </c>
      <c r="UF5">
        <v>38.5</v>
      </c>
      <c r="UG5">
        <v>39</v>
      </c>
      <c r="UH5">
        <v>39.5</v>
      </c>
      <c r="UI5">
        <v>40</v>
      </c>
      <c r="UJ5">
        <v>40.5</v>
      </c>
      <c r="UK5">
        <v>41</v>
      </c>
      <c r="UL5">
        <v>41.5</v>
      </c>
      <c r="UM5">
        <v>42</v>
      </c>
      <c r="UN5">
        <v>42.5</v>
      </c>
      <c r="UO5">
        <v>43</v>
      </c>
      <c r="UP5">
        <v>43.5</v>
      </c>
      <c r="UQ5">
        <v>44</v>
      </c>
      <c r="UR5">
        <v>35.5</v>
      </c>
      <c r="US5">
        <v>36</v>
      </c>
      <c r="UT5">
        <v>36.5</v>
      </c>
      <c r="UU5">
        <v>37</v>
      </c>
      <c r="UV5">
        <v>37.5</v>
      </c>
      <c r="UW5">
        <v>38</v>
      </c>
      <c r="UX5">
        <v>38.5</v>
      </c>
      <c r="UY5">
        <v>39</v>
      </c>
      <c r="UZ5">
        <v>39.5</v>
      </c>
      <c r="VA5">
        <v>40</v>
      </c>
      <c r="VB5">
        <v>40.5</v>
      </c>
      <c r="VC5">
        <v>41</v>
      </c>
      <c r="VD5">
        <v>41.5</v>
      </c>
      <c r="VE5">
        <v>42</v>
      </c>
      <c r="VF5">
        <v>42.5</v>
      </c>
      <c r="VG5">
        <v>43</v>
      </c>
      <c r="VH5">
        <v>43.5</v>
      </c>
      <c r="VI5">
        <v>44</v>
      </c>
      <c r="VJ5">
        <v>35.5</v>
      </c>
      <c r="VK5">
        <v>36</v>
      </c>
      <c r="VL5">
        <v>36.5</v>
      </c>
      <c r="VM5">
        <v>37</v>
      </c>
      <c r="VN5">
        <v>37.5</v>
      </c>
      <c r="VO5">
        <v>38</v>
      </c>
      <c r="VP5">
        <v>38.5</v>
      </c>
      <c r="VQ5">
        <v>39</v>
      </c>
      <c r="VR5">
        <v>39.5</v>
      </c>
      <c r="VS5">
        <v>40</v>
      </c>
      <c r="VT5">
        <v>40.5</v>
      </c>
      <c r="VU5">
        <v>41</v>
      </c>
      <c r="VV5">
        <v>41.5</v>
      </c>
      <c r="VW5">
        <v>42</v>
      </c>
      <c r="VX5">
        <v>42.5</v>
      </c>
      <c r="VY5">
        <v>43</v>
      </c>
      <c r="VZ5">
        <v>43.5</v>
      </c>
      <c r="WA5">
        <v>44</v>
      </c>
      <c r="WB5">
        <v>35.5</v>
      </c>
      <c r="WC5">
        <v>36</v>
      </c>
      <c r="WD5">
        <v>36.5</v>
      </c>
      <c r="WE5">
        <v>37</v>
      </c>
      <c r="WF5">
        <v>37.5</v>
      </c>
      <c r="WG5">
        <v>38</v>
      </c>
      <c r="WH5">
        <v>38.5</v>
      </c>
      <c r="WI5">
        <v>39</v>
      </c>
      <c r="WJ5">
        <v>39.5</v>
      </c>
      <c r="WK5">
        <v>40</v>
      </c>
      <c r="WL5">
        <v>40.5</v>
      </c>
      <c r="WM5">
        <v>41</v>
      </c>
      <c r="WN5">
        <v>41.5</v>
      </c>
      <c r="WO5">
        <v>42</v>
      </c>
      <c r="WP5">
        <v>42.5</v>
      </c>
      <c r="WQ5">
        <v>43</v>
      </c>
      <c r="WR5">
        <v>43.5</v>
      </c>
      <c r="WS5">
        <v>44</v>
      </c>
      <c r="WT5">
        <v>35.5</v>
      </c>
      <c r="WU5">
        <v>36</v>
      </c>
      <c r="WV5">
        <v>36.5</v>
      </c>
      <c r="WW5">
        <v>37</v>
      </c>
      <c r="WX5">
        <v>37.5</v>
      </c>
      <c r="WY5">
        <v>38</v>
      </c>
      <c r="WZ5">
        <v>38.5</v>
      </c>
      <c r="XA5">
        <v>39</v>
      </c>
      <c r="XB5">
        <v>39.5</v>
      </c>
      <c r="XC5">
        <v>40</v>
      </c>
      <c r="XD5">
        <v>40.5</v>
      </c>
      <c r="XE5">
        <v>41</v>
      </c>
      <c r="XF5">
        <v>41.5</v>
      </c>
      <c r="XG5">
        <v>42</v>
      </c>
      <c r="XH5">
        <v>42.5</v>
      </c>
      <c r="XI5">
        <v>43</v>
      </c>
      <c r="XJ5">
        <v>43.5</v>
      </c>
      <c r="XK5">
        <v>44</v>
      </c>
      <c r="XL5">
        <v>35.5</v>
      </c>
      <c r="XM5">
        <v>36</v>
      </c>
      <c r="XN5">
        <v>36.5</v>
      </c>
      <c r="XO5">
        <v>37</v>
      </c>
      <c r="XP5">
        <v>37.5</v>
      </c>
      <c r="XQ5">
        <v>38</v>
      </c>
      <c r="XR5">
        <v>38.5</v>
      </c>
      <c r="XS5">
        <v>39</v>
      </c>
      <c r="XT5">
        <v>39.5</v>
      </c>
      <c r="XU5">
        <v>40</v>
      </c>
      <c r="XV5">
        <v>40.5</v>
      </c>
      <c r="XW5">
        <v>41</v>
      </c>
      <c r="XX5">
        <v>41.5</v>
      </c>
      <c r="XY5">
        <v>42</v>
      </c>
      <c r="XZ5">
        <v>42.5</v>
      </c>
      <c r="YA5">
        <v>43</v>
      </c>
      <c r="YB5">
        <v>43.5</v>
      </c>
      <c r="YC5">
        <v>44</v>
      </c>
      <c r="YD5">
        <v>35.5</v>
      </c>
      <c r="YE5">
        <v>36</v>
      </c>
      <c r="YF5">
        <v>36.5</v>
      </c>
      <c r="YG5">
        <v>37</v>
      </c>
      <c r="YH5">
        <v>37.5</v>
      </c>
      <c r="YI5">
        <v>38</v>
      </c>
      <c r="YJ5">
        <v>38.5</v>
      </c>
      <c r="YK5">
        <v>39</v>
      </c>
      <c r="YL5">
        <v>39.5</v>
      </c>
      <c r="YM5">
        <v>40</v>
      </c>
      <c r="YN5">
        <v>40.5</v>
      </c>
      <c r="YO5">
        <v>41</v>
      </c>
      <c r="YP5">
        <v>41.5</v>
      </c>
      <c r="YQ5">
        <v>42</v>
      </c>
      <c r="YR5">
        <v>42.5</v>
      </c>
      <c r="YS5">
        <v>43</v>
      </c>
      <c r="YT5">
        <v>43.5</v>
      </c>
      <c r="YU5">
        <v>44</v>
      </c>
      <c r="YV5">
        <v>35.5</v>
      </c>
      <c r="YW5">
        <v>36</v>
      </c>
      <c r="YX5">
        <v>36.5</v>
      </c>
      <c r="YY5">
        <v>37</v>
      </c>
      <c r="YZ5">
        <v>37.5</v>
      </c>
      <c r="ZA5">
        <v>38</v>
      </c>
      <c r="ZB5">
        <v>38.5</v>
      </c>
      <c r="ZC5">
        <v>39</v>
      </c>
      <c r="ZD5">
        <v>39.5</v>
      </c>
      <c r="ZE5">
        <v>40</v>
      </c>
      <c r="ZF5">
        <v>40.5</v>
      </c>
      <c r="ZG5">
        <v>41</v>
      </c>
      <c r="ZH5">
        <v>41.5</v>
      </c>
      <c r="ZI5">
        <v>42</v>
      </c>
      <c r="ZJ5">
        <v>42.5</v>
      </c>
      <c r="ZK5">
        <v>43</v>
      </c>
      <c r="ZL5">
        <v>43.5</v>
      </c>
      <c r="ZM5">
        <v>44</v>
      </c>
      <c r="ZN5">
        <v>35.5</v>
      </c>
      <c r="ZO5">
        <v>36</v>
      </c>
      <c r="ZP5" s="10">
        <v>36.5</v>
      </c>
      <c r="ZQ5">
        <v>37</v>
      </c>
      <c r="ZR5">
        <v>37.5</v>
      </c>
      <c r="ZS5">
        <v>38</v>
      </c>
      <c r="ZT5">
        <v>38.5</v>
      </c>
      <c r="ZU5">
        <v>39</v>
      </c>
      <c r="ZV5">
        <v>39.5</v>
      </c>
      <c r="ZW5">
        <v>40</v>
      </c>
      <c r="ZX5">
        <v>40.5</v>
      </c>
      <c r="ZY5">
        <v>41</v>
      </c>
      <c r="ZZ5">
        <v>41.5</v>
      </c>
      <c r="AAA5">
        <v>42</v>
      </c>
      <c r="AAB5">
        <v>42.5</v>
      </c>
      <c r="AAC5">
        <v>43</v>
      </c>
      <c r="AAD5">
        <v>43.5</v>
      </c>
      <c r="AAE5">
        <v>44</v>
      </c>
      <c r="AAF5">
        <v>35.5</v>
      </c>
      <c r="AAG5">
        <v>36</v>
      </c>
      <c r="AAH5">
        <v>36.5</v>
      </c>
      <c r="AAI5">
        <v>37</v>
      </c>
      <c r="AAJ5">
        <v>37.5</v>
      </c>
      <c r="AAK5">
        <v>38</v>
      </c>
      <c r="AAL5">
        <v>38.5</v>
      </c>
      <c r="AAM5">
        <v>39</v>
      </c>
      <c r="AAN5">
        <v>39.5</v>
      </c>
      <c r="AAO5">
        <v>40</v>
      </c>
      <c r="AAP5">
        <v>40.5</v>
      </c>
      <c r="AAQ5">
        <v>41</v>
      </c>
      <c r="AAR5">
        <v>41.5</v>
      </c>
      <c r="AAS5">
        <v>42</v>
      </c>
      <c r="AAT5">
        <v>42.5</v>
      </c>
      <c r="AAU5">
        <v>43</v>
      </c>
      <c r="AAV5">
        <v>43.5</v>
      </c>
      <c r="AAW5">
        <v>44</v>
      </c>
      <c r="AAX5">
        <v>35.5</v>
      </c>
      <c r="AAY5">
        <v>36</v>
      </c>
      <c r="AAZ5">
        <v>36.5</v>
      </c>
      <c r="ABA5">
        <v>37</v>
      </c>
      <c r="ABB5">
        <v>37.5</v>
      </c>
      <c r="ABC5">
        <v>38</v>
      </c>
      <c r="ABD5">
        <v>38.5</v>
      </c>
      <c r="ABE5">
        <v>39</v>
      </c>
      <c r="ABF5">
        <v>39.5</v>
      </c>
      <c r="ABG5">
        <v>40</v>
      </c>
      <c r="ABH5">
        <v>40.5</v>
      </c>
      <c r="ABI5">
        <v>41</v>
      </c>
      <c r="ABJ5">
        <v>41.5</v>
      </c>
      <c r="ABK5">
        <v>42</v>
      </c>
      <c r="ABL5">
        <v>42.5</v>
      </c>
      <c r="ABM5">
        <v>43</v>
      </c>
      <c r="ABN5">
        <v>43.5</v>
      </c>
      <c r="ABO5">
        <v>44</v>
      </c>
      <c r="ABP5">
        <v>35.5</v>
      </c>
      <c r="ABQ5">
        <v>36</v>
      </c>
      <c r="ABR5">
        <v>36.5</v>
      </c>
      <c r="ABS5">
        <v>37</v>
      </c>
      <c r="ABT5">
        <v>37.5</v>
      </c>
      <c r="ABU5">
        <v>38</v>
      </c>
      <c r="ABV5">
        <v>38.5</v>
      </c>
      <c r="ABW5">
        <v>39</v>
      </c>
      <c r="ABX5">
        <v>39.5</v>
      </c>
      <c r="ABY5">
        <v>40</v>
      </c>
      <c r="ABZ5">
        <v>40.5</v>
      </c>
      <c r="ACA5">
        <v>41</v>
      </c>
      <c r="ACB5">
        <v>41.5</v>
      </c>
      <c r="ACC5">
        <v>42</v>
      </c>
      <c r="ACD5">
        <v>42.5</v>
      </c>
      <c r="ACE5">
        <v>43</v>
      </c>
      <c r="ACF5">
        <v>43.5</v>
      </c>
      <c r="ACG5">
        <v>44</v>
      </c>
      <c r="ACH5">
        <v>35.5</v>
      </c>
      <c r="ACI5">
        <v>36</v>
      </c>
      <c r="ACJ5">
        <v>36.5</v>
      </c>
      <c r="ACK5">
        <v>37</v>
      </c>
      <c r="ACL5">
        <v>37.5</v>
      </c>
      <c r="ACM5">
        <v>38</v>
      </c>
      <c r="ACN5">
        <v>38.5</v>
      </c>
      <c r="ACO5">
        <v>39</v>
      </c>
      <c r="ACP5">
        <v>39.5</v>
      </c>
      <c r="ACQ5">
        <v>40</v>
      </c>
      <c r="ACR5">
        <v>40.5</v>
      </c>
      <c r="ACS5">
        <v>41</v>
      </c>
      <c r="ACT5">
        <v>41.5</v>
      </c>
      <c r="ACU5">
        <v>42</v>
      </c>
      <c r="ACV5">
        <v>42.5</v>
      </c>
      <c r="ACW5">
        <v>43</v>
      </c>
      <c r="ACX5">
        <v>43.5</v>
      </c>
      <c r="ACY5">
        <v>44</v>
      </c>
      <c r="ACZ5">
        <v>35.5</v>
      </c>
      <c r="ADA5">
        <v>36</v>
      </c>
      <c r="ADB5">
        <v>36.5</v>
      </c>
      <c r="ADC5">
        <v>37</v>
      </c>
      <c r="ADD5">
        <v>37.5</v>
      </c>
      <c r="ADE5">
        <v>38</v>
      </c>
      <c r="ADF5">
        <v>38.5</v>
      </c>
      <c r="ADG5">
        <v>39</v>
      </c>
      <c r="ADH5">
        <v>39.5</v>
      </c>
      <c r="ADI5">
        <v>40</v>
      </c>
      <c r="ADJ5">
        <v>40.5</v>
      </c>
      <c r="ADK5">
        <v>41</v>
      </c>
      <c r="ADL5">
        <v>41.5</v>
      </c>
      <c r="ADM5">
        <v>42</v>
      </c>
      <c r="ADN5">
        <v>42.5</v>
      </c>
      <c r="ADO5">
        <v>43</v>
      </c>
      <c r="ADP5">
        <v>43.5</v>
      </c>
      <c r="ADQ5">
        <v>44</v>
      </c>
      <c r="ADR5">
        <v>35.5</v>
      </c>
      <c r="ADS5">
        <v>36</v>
      </c>
      <c r="ADT5">
        <v>36.5</v>
      </c>
      <c r="ADU5">
        <v>37</v>
      </c>
      <c r="ADV5">
        <v>37.5</v>
      </c>
      <c r="ADW5">
        <v>38</v>
      </c>
      <c r="ADX5">
        <v>38.5</v>
      </c>
      <c r="ADY5">
        <v>39</v>
      </c>
      <c r="ADZ5">
        <v>39.5</v>
      </c>
      <c r="AEA5">
        <v>40</v>
      </c>
      <c r="AEB5">
        <v>40.5</v>
      </c>
      <c r="AEC5">
        <v>41</v>
      </c>
      <c r="AED5">
        <v>41.5</v>
      </c>
      <c r="AEE5">
        <v>42</v>
      </c>
      <c r="AEF5">
        <v>42.5</v>
      </c>
      <c r="AEG5">
        <v>43</v>
      </c>
      <c r="AEH5">
        <v>43.5</v>
      </c>
      <c r="AEI5">
        <v>44</v>
      </c>
      <c r="AEJ5">
        <v>35.5</v>
      </c>
      <c r="AEK5">
        <v>36</v>
      </c>
      <c r="AEL5">
        <v>36.5</v>
      </c>
      <c r="AEM5">
        <v>37</v>
      </c>
      <c r="AEN5">
        <v>37.5</v>
      </c>
      <c r="AEO5">
        <v>38</v>
      </c>
      <c r="AEP5">
        <v>38.5</v>
      </c>
      <c r="AEQ5">
        <v>39</v>
      </c>
      <c r="AER5">
        <v>39.5</v>
      </c>
      <c r="AES5">
        <v>40</v>
      </c>
      <c r="AET5">
        <v>40.5</v>
      </c>
      <c r="AEU5">
        <v>41</v>
      </c>
      <c r="AEV5">
        <v>41.5</v>
      </c>
      <c r="AEW5">
        <v>42</v>
      </c>
      <c r="AEX5">
        <v>42.5</v>
      </c>
      <c r="AEY5">
        <v>43</v>
      </c>
      <c r="AEZ5">
        <v>43.5</v>
      </c>
      <c r="AFA5">
        <v>44</v>
      </c>
      <c r="AFB5">
        <v>35.5</v>
      </c>
      <c r="AFC5">
        <v>36</v>
      </c>
      <c r="AFD5">
        <v>36.5</v>
      </c>
      <c r="AFE5">
        <v>37</v>
      </c>
      <c r="AFF5">
        <v>37.5</v>
      </c>
      <c r="AFG5">
        <v>38</v>
      </c>
      <c r="AFH5">
        <v>38.5</v>
      </c>
      <c r="AFI5">
        <v>39</v>
      </c>
      <c r="AFJ5">
        <v>39.5</v>
      </c>
      <c r="AFK5">
        <v>40</v>
      </c>
      <c r="AFL5">
        <v>40.5</v>
      </c>
      <c r="AFM5">
        <v>41</v>
      </c>
      <c r="AFN5">
        <v>41.5</v>
      </c>
      <c r="AFO5">
        <v>42</v>
      </c>
      <c r="AFP5">
        <v>42.5</v>
      </c>
      <c r="AFQ5">
        <v>43</v>
      </c>
      <c r="AFR5">
        <v>43.5</v>
      </c>
      <c r="AFS5">
        <v>44</v>
      </c>
      <c r="AFT5">
        <v>35.5</v>
      </c>
      <c r="AFU5">
        <v>36</v>
      </c>
      <c r="AFV5">
        <v>36.5</v>
      </c>
      <c r="AFW5">
        <v>37</v>
      </c>
      <c r="AFX5">
        <v>37.5</v>
      </c>
      <c r="AFY5">
        <v>38</v>
      </c>
      <c r="AFZ5">
        <v>38.5</v>
      </c>
      <c r="AGA5">
        <v>39</v>
      </c>
      <c r="AGB5">
        <v>39.5</v>
      </c>
      <c r="AGC5">
        <v>40</v>
      </c>
      <c r="AGD5">
        <v>40.5</v>
      </c>
      <c r="AGE5">
        <v>41</v>
      </c>
      <c r="AGF5">
        <v>41.5</v>
      </c>
      <c r="AGG5">
        <v>42</v>
      </c>
      <c r="AGH5">
        <v>42.5</v>
      </c>
      <c r="AGI5">
        <v>43</v>
      </c>
      <c r="AGJ5">
        <v>43.5</v>
      </c>
      <c r="AGK5">
        <v>44</v>
      </c>
      <c r="AGL5">
        <v>35.5</v>
      </c>
      <c r="AGM5">
        <v>36</v>
      </c>
      <c r="AGN5">
        <v>36.5</v>
      </c>
      <c r="AGO5">
        <v>37</v>
      </c>
      <c r="AGP5">
        <v>37.5</v>
      </c>
      <c r="AGQ5">
        <v>38</v>
      </c>
      <c r="AGR5">
        <v>38.5</v>
      </c>
      <c r="AGS5">
        <v>39</v>
      </c>
      <c r="AGT5">
        <v>39.5</v>
      </c>
      <c r="AGU5">
        <v>40</v>
      </c>
      <c r="AGV5">
        <v>40.5</v>
      </c>
      <c r="AGW5">
        <v>41</v>
      </c>
      <c r="AGX5">
        <v>41.5</v>
      </c>
      <c r="AGY5">
        <v>42</v>
      </c>
      <c r="AGZ5">
        <v>42.5</v>
      </c>
      <c r="AHA5">
        <v>43</v>
      </c>
      <c r="AHB5">
        <v>43.5</v>
      </c>
      <c r="AHC5">
        <v>44</v>
      </c>
      <c r="AHD5">
        <v>35.5</v>
      </c>
      <c r="AHE5">
        <v>36</v>
      </c>
      <c r="AHF5">
        <v>36.5</v>
      </c>
      <c r="AHG5">
        <v>37</v>
      </c>
      <c r="AHH5">
        <v>37.5</v>
      </c>
      <c r="AHI5">
        <v>38</v>
      </c>
      <c r="AHJ5">
        <v>38.5</v>
      </c>
      <c r="AHK5">
        <v>39</v>
      </c>
      <c r="AHL5">
        <v>39.5</v>
      </c>
      <c r="AHM5">
        <v>40</v>
      </c>
      <c r="AHN5">
        <v>40.5</v>
      </c>
      <c r="AHO5">
        <v>41</v>
      </c>
      <c r="AHP5">
        <v>41.5</v>
      </c>
      <c r="AHQ5">
        <v>42</v>
      </c>
      <c r="AHR5">
        <v>42.5</v>
      </c>
      <c r="AHS5">
        <v>43</v>
      </c>
      <c r="AHT5">
        <v>43.5</v>
      </c>
      <c r="AHU5">
        <v>44</v>
      </c>
      <c r="AHV5">
        <v>35.5</v>
      </c>
      <c r="AHW5">
        <v>36</v>
      </c>
      <c r="AHX5">
        <v>36.5</v>
      </c>
      <c r="AHY5">
        <v>37</v>
      </c>
      <c r="AHZ5">
        <v>37.5</v>
      </c>
      <c r="AIA5">
        <v>38</v>
      </c>
      <c r="AIB5">
        <v>38.5</v>
      </c>
      <c r="AIC5">
        <v>39</v>
      </c>
      <c r="AID5">
        <v>39.5</v>
      </c>
      <c r="AIE5">
        <v>40</v>
      </c>
      <c r="AIF5">
        <v>40.5</v>
      </c>
      <c r="AIG5">
        <v>41</v>
      </c>
      <c r="AIH5">
        <v>41.5</v>
      </c>
      <c r="AII5">
        <v>42</v>
      </c>
      <c r="AIJ5">
        <v>42.5</v>
      </c>
      <c r="AIK5">
        <v>43</v>
      </c>
      <c r="AIL5">
        <v>43.5</v>
      </c>
      <c r="AIM5">
        <v>44</v>
      </c>
      <c r="AIN5">
        <v>35.5</v>
      </c>
      <c r="AIO5">
        <v>36</v>
      </c>
      <c r="AIP5">
        <v>36.5</v>
      </c>
      <c r="AIQ5">
        <v>37</v>
      </c>
      <c r="AIR5">
        <v>37.5</v>
      </c>
      <c r="AIS5">
        <v>38</v>
      </c>
      <c r="AIT5">
        <v>38.5</v>
      </c>
      <c r="AIU5">
        <v>39</v>
      </c>
      <c r="AIV5">
        <v>39.5</v>
      </c>
      <c r="AIW5">
        <v>40</v>
      </c>
      <c r="AIX5">
        <v>40.5</v>
      </c>
      <c r="AIY5">
        <v>41</v>
      </c>
      <c r="AIZ5">
        <v>41.5</v>
      </c>
      <c r="AJA5">
        <v>42</v>
      </c>
      <c r="AJB5">
        <v>42.5</v>
      </c>
      <c r="AJC5">
        <v>43</v>
      </c>
      <c r="AJD5">
        <v>43.5</v>
      </c>
      <c r="AJE5">
        <v>44</v>
      </c>
      <c r="AJF5">
        <v>35.5</v>
      </c>
      <c r="AJG5">
        <v>36</v>
      </c>
      <c r="AJH5">
        <v>36.5</v>
      </c>
      <c r="AJI5">
        <v>37</v>
      </c>
      <c r="AJJ5">
        <v>37.5</v>
      </c>
      <c r="AJK5">
        <v>38</v>
      </c>
      <c r="AJL5">
        <v>38.5</v>
      </c>
      <c r="AJM5">
        <v>39</v>
      </c>
      <c r="AJN5">
        <v>39.5</v>
      </c>
      <c r="AJO5">
        <v>40</v>
      </c>
      <c r="AJP5">
        <v>40.5</v>
      </c>
      <c r="AJQ5">
        <v>41</v>
      </c>
      <c r="AJR5">
        <v>41.5</v>
      </c>
      <c r="AJS5">
        <v>42</v>
      </c>
      <c r="AJT5">
        <v>42.5</v>
      </c>
      <c r="AJU5">
        <v>43</v>
      </c>
      <c r="AJV5">
        <v>43.5</v>
      </c>
      <c r="AJW5">
        <v>44</v>
      </c>
      <c r="AJX5">
        <v>35.5</v>
      </c>
      <c r="AJY5">
        <v>36</v>
      </c>
      <c r="AJZ5">
        <v>36.5</v>
      </c>
      <c r="AKA5">
        <v>37</v>
      </c>
      <c r="AKB5">
        <v>37.5</v>
      </c>
      <c r="AKC5">
        <v>38</v>
      </c>
      <c r="AKD5">
        <v>38.5</v>
      </c>
      <c r="AKE5">
        <v>39</v>
      </c>
      <c r="AKF5">
        <v>39.5</v>
      </c>
      <c r="AKG5">
        <v>40</v>
      </c>
      <c r="AKH5">
        <v>40.5</v>
      </c>
      <c r="AKI5">
        <v>41</v>
      </c>
      <c r="AKJ5">
        <v>41.5</v>
      </c>
      <c r="AKK5">
        <v>42</v>
      </c>
      <c r="AKL5">
        <v>42.5</v>
      </c>
      <c r="AKM5">
        <v>43</v>
      </c>
      <c r="AKN5">
        <v>43.5</v>
      </c>
      <c r="AKO5">
        <v>44</v>
      </c>
      <c r="AKP5">
        <v>35.5</v>
      </c>
      <c r="AKQ5">
        <v>36</v>
      </c>
      <c r="AKR5">
        <v>36.5</v>
      </c>
      <c r="AKS5">
        <v>37</v>
      </c>
      <c r="AKT5">
        <v>37.5</v>
      </c>
      <c r="AKU5">
        <v>38</v>
      </c>
      <c r="AKV5">
        <v>38.5</v>
      </c>
      <c r="AKW5">
        <v>39</v>
      </c>
      <c r="AKX5">
        <v>39.5</v>
      </c>
      <c r="AKY5">
        <v>40</v>
      </c>
      <c r="AKZ5">
        <v>40.5</v>
      </c>
      <c r="ALA5">
        <v>41</v>
      </c>
      <c r="ALB5">
        <v>41.5</v>
      </c>
      <c r="ALC5">
        <v>42</v>
      </c>
      <c r="ALD5">
        <v>42.5</v>
      </c>
      <c r="ALE5">
        <v>43</v>
      </c>
      <c r="ALF5">
        <v>43.5</v>
      </c>
      <c r="ALG5">
        <v>44</v>
      </c>
      <c r="ALH5">
        <v>35.5</v>
      </c>
      <c r="ALI5">
        <v>36</v>
      </c>
      <c r="ALJ5">
        <v>36.5</v>
      </c>
      <c r="ALK5">
        <v>37</v>
      </c>
      <c r="ALL5">
        <v>37.5</v>
      </c>
      <c r="ALM5">
        <v>38</v>
      </c>
      <c r="ALN5">
        <v>38.5</v>
      </c>
      <c r="ALO5">
        <v>39</v>
      </c>
      <c r="ALP5">
        <v>39.5</v>
      </c>
      <c r="ALQ5">
        <v>40</v>
      </c>
      <c r="ALR5">
        <v>40.5</v>
      </c>
      <c r="ALS5">
        <v>41</v>
      </c>
      <c r="ALT5">
        <v>41.5</v>
      </c>
      <c r="ALU5">
        <v>42</v>
      </c>
      <c r="ALV5">
        <v>42.5</v>
      </c>
      <c r="ALW5">
        <v>43</v>
      </c>
      <c r="ALX5">
        <v>43.5</v>
      </c>
      <c r="ALY5">
        <v>44</v>
      </c>
      <c r="ALZ5">
        <v>35.5</v>
      </c>
      <c r="AMA5">
        <v>36</v>
      </c>
      <c r="AMB5">
        <v>36.5</v>
      </c>
      <c r="AMC5">
        <v>37</v>
      </c>
      <c r="AMD5">
        <v>37.5</v>
      </c>
      <c r="AME5">
        <v>38</v>
      </c>
      <c r="AMF5">
        <v>38.5</v>
      </c>
      <c r="AMG5">
        <v>39</v>
      </c>
      <c r="AMH5">
        <v>39.5</v>
      </c>
      <c r="AMI5">
        <v>40</v>
      </c>
      <c r="AMJ5">
        <v>40.5</v>
      </c>
      <c r="AMK5">
        <v>41</v>
      </c>
      <c r="AML5">
        <v>41.5</v>
      </c>
      <c r="AMM5">
        <v>42</v>
      </c>
      <c r="AMN5">
        <v>42.5</v>
      </c>
      <c r="AMO5">
        <v>43</v>
      </c>
      <c r="AMP5">
        <v>43.5</v>
      </c>
      <c r="AMQ5">
        <v>44</v>
      </c>
      <c r="AMR5">
        <v>35.5</v>
      </c>
      <c r="AMS5">
        <v>36</v>
      </c>
      <c r="AMT5">
        <v>36.5</v>
      </c>
      <c r="AMU5">
        <v>37</v>
      </c>
      <c r="AMV5">
        <v>37.5</v>
      </c>
      <c r="AMW5">
        <v>38</v>
      </c>
      <c r="AMX5">
        <v>38.5</v>
      </c>
      <c r="AMY5">
        <v>39</v>
      </c>
      <c r="AMZ5">
        <v>39.5</v>
      </c>
      <c r="ANA5">
        <v>40</v>
      </c>
      <c r="ANB5">
        <v>40.5</v>
      </c>
      <c r="ANC5">
        <v>41</v>
      </c>
      <c r="AND5">
        <v>41.5</v>
      </c>
      <c r="ANE5">
        <v>42</v>
      </c>
      <c r="ANF5">
        <v>42.5</v>
      </c>
      <c r="ANG5">
        <v>43</v>
      </c>
      <c r="ANH5">
        <v>43.5</v>
      </c>
      <c r="ANI5">
        <v>44</v>
      </c>
      <c r="ANJ5">
        <v>35.5</v>
      </c>
      <c r="ANK5">
        <v>36</v>
      </c>
      <c r="ANL5">
        <v>36.5</v>
      </c>
      <c r="ANM5">
        <v>37</v>
      </c>
      <c r="ANN5">
        <v>37.5</v>
      </c>
      <c r="ANO5">
        <v>38</v>
      </c>
      <c r="ANP5">
        <v>38.5</v>
      </c>
      <c r="ANQ5">
        <v>39</v>
      </c>
      <c r="ANR5">
        <v>39.5</v>
      </c>
      <c r="ANS5">
        <v>40</v>
      </c>
      <c r="ANT5">
        <v>40.5</v>
      </c>
      <c r="ANU5">
        <v>41</v>
      </c>
      <c r="ANV5">
        <v>41.5</v>
      </c>
      <c r="ANW5">
        <v>42</v>
      </c>
      <c r="ANX5">
        <v>42.5</v>
      </c>
      <c r="ANY5">
        <v>43</v>
      </c>
      <c r="ANZ5">
        <v>43.5</v>
      </c>
      <c r="AOA5">
        <v>44</v>
      </c>
      <c r="AOC5">
        <v>36</v>
      </c>
      <c r="AOD5">
        <v>36.5</v>
      </c>
      <c r="AOE5">
        <v>37</v>
      </c>
      <c r="AOF5">
        <v>37.5</v>
      </c>
      <c r="AOG5">
        <v>38</v>
      </c>
      <c r="AOH5">
        <v>38.5</v>
      </c>
      <c r="AOI5">
        <v>39</v>
      </c>
      <c r="AOJ5">
        <v>39.5</v>
      </c>
      <c r="AOK5">
        <v>40</v>
      </c>
      <c r="AOO5">
        <v>42</v>
      </c>
      <c r="AOP5">
        <v>42.5</v>
      </c>
      <c r="AOQ5">
        <v>43</v>
      </c>
      <c r="AOR5">
        <v>43.5</v>
      </c>
      <c r="AOS5">
        <v>44</v>
      </c>
      <c r="AOT5">
        <v>35.5</v>
      </c>
      <c r="AOU5">
        <v>36</v>
      </c>
      <c r="AOV5">
        <v>36.5</v>
      </c>
      <c r="AOW5">
        <v>37</v>
      </c>
      <c r="AOX5">
        <v>37.5</v>
      </c>
      <c r="AOY5">
        <v>38</v>
      </c>
      <c r="AOZ5">
        <v>38.5</v>
      </c>
      <c r="APA5">
        <v>39</v>
      </c>
      <c r="APB5">
        <v>39.5</v>
      </c>
      <c r="APC5">
        <v>40</v>
      </c>
      <c r="APD5">
        <v>40.5</v>
      </c>
      <c r="APE5">
        <v>41</v>
      </c>
      <c r="APF5">
        <v>41.5</v>
      </c>
      <c r="APG5">
        <v>42</v>
      </c>
      <c r="APH5">
        <v>42.5</v>
      </c>
      <c r="API5">
        <v>43</v>
      </c>
      <c r="APJ5">
        <v>43.5</v>
      </c>
      <c r="APK5">
        <v>44</v>
      </c>
      <c r="APL5">
        <v>35.5</v>
      </c>
      <c r="APM5">
        <v>36</v>
      </c>
      <c r="APN5">
        <v>36.5</v>
      </c>
      <c r="APO5">
        <v>37</v>
      </c>
      <c r="APP5">
        <v>37.5</v>
      </c>
      <c r="APQ5">
        <v>38</v>
      </c>
      <c r="APR5">
        <v>38.5</v>
      </c>
      <c r="APS5">
        <v>39</v>
      </c>
      <c r="APT5">
        <v>39.5</v>
      </c>
      <c r="APU5">
        <v>40</v>
      </c>
      <c r="APV5">
        <v>40.5</v>
      </c>
      <c r="APW5">
        <v>41</v>
      </c>
      <c r="APX5">
        <v>41.5</v>
      </c>
      <c r="APY5">
        <v>42</v>
      </c>
      <c r="APZ5">
        <v>42.5</v>
      </c>
      <c r="AQA5">
        <v>43</v>
      </c>
      <c r="AQB5">
        <v>43.5</v>
      </c>
      <c r="AQC5">
        <v>44</v>
      </c>
      <c r="AQD5">
        <v>35.5</v>
      </c>
      <c r="AQE5">
        <v>36</v>
      </c>
      <c r="AQF5">
        <v>36.5</v>
      </c>
      <c r="AQG5">
        <v>37</v>
      </c>
      <c r="AQH5">
        <v>37.5</v>
      </c>
      <c r="AQI5">
        <v>38</v>
      </c>
      <c r="AQJ5">
        <v>38.5</v>
      </c>
      <c r="AQK5">
        <v>39</v>
      </c>
      <c r="AQL5">
        <v>39.5</v>
      </c>
      <c r="AQM5">
        <v>40</v>
      </c>
      <c r="AQN5">
        <v>40.5</v>
      </c>
      <c r="AQO5">
        <v>41</v>
      </c>
      <c r="AQP5">
        <v>41.5</v>
      </c>
      <c r="AQQ5">
        <v>42</v>
      </c>
      <c r="AQR5">
        <v>42.5</v>
      </c>
      <c r="AQS5">
        <v>43</v>
      </c>
      <c r="AQT5">
        <v>43.5</v>
      </c>
      <c r="AQU5">
        <v>44</v>
      </c>
    </row>
    <row r="6" spans="1:1139" x14ac:dyDescent="0.3">
      <c r="A6" t="s">
        <v>133</v>
      </c>
      <c r="C6" t="s">
        <v>8</v>
      </c>
      <c r="D6">
        <v>45</v>
      </c>
      <c r="E6" s="10">
        <v>62</v>
      </c>
      <c r="F6">
        <v>45</v>
      </c>
      <c r="G6">
        <v>45</v>
      </c>
      <c r="H6">
        <v>45</v>
      </c>
      <c r="I6">
        <v>45</v>
      </c>
      <c r="J6">
        <v>45</v>
      </c>
      <c r="K6">
        <v>45</v>
      </c>
      <c r="L6">
        <v>45</v>
      </c>
      <c r="M6">
        <v>45</v>
      </c>
      <c r="N6">
        <v>45</v>
      </c>
      <c r="O6">
        <v>45</v>
      </c>
      <c r="P6">
        <v>45</v>
      </c>
      <c r="Q6">
        <v>45</v>
      </c>
      <c r="R6">
        <v>45</v>
      </c>
      <c r="S6">
        <v>45</v>
      </c>
      <c r="T6">
        <v>45</v>
      </c>
      <c r="U6">
        <v>45</v>
      </c>
      <c r="V6">
        <v>45</v>
      </c>
      <c r="W6">
        <v>45</v>
      </c>
      <c r="X6">
        <v>46</v>
      </c>
      <c r="Y6">
        <v>46</v>
      </c>
      <c r="Z6">
        <v>46</v>
      </c>
      <c r="AA6">
        <v>46</v>
      </c>
      <c r="AB6">
        <v>46</v>
      </c>
      <c r="AC6">
        <v>46</v>
      </c>
      <c r="AD6">
        <v>46</v>
      </c>
      <c r="AE6">
        <v>46</v>
      </c>
      <c r="AF6">
        <v>46</v>
      </c>
      <c r="AG6">
        <v>46</v>
      </c>
      <c r="AH6">
        <v>46</v>
      </c>
      <c r="AI6">
        <v>46</v>
      </c>
      <c r="AJ6">
        <v>46</v>
      </c>
      <c r="AK6">
        <v>46</v>
      </c>
      <c r="AL6">
        <v>46</v>
      </c>
      <c r="AM6">
        <v>46</v>
      </c>
      <c r="AN6">
        <v>46</v>
      </c>
      <c r="AO6">
        <v>46</v>
      </c>
      <c r="AP6">
        <v>47</v>
      </c>
      <c r="AQ6">
        <v>47</v>
      </c>
      <c r="AR6">
        <v>47</v>
      </c>
      <c r="AS6">
        <v>47</v>
      </c>
      <c r="AT6">
        <v>47</v>
      </c>
      <c r="AU6">
        <v>47</v>
      </c>
      <c r="AV6">
        <v>47</v>
      </c>
      <c r="AW6">
        <v>47</v>
      </c>
      <c r="AX6">
        <v>47</v>
      </c>
      <c r="AY6">
        <v>47</v>
      </c>
      <c r="AZ6">
        <v>47</v>
      </c>
      <c r="BA6">
        <v>47</v>
      </c>
      <c r="BB6">
        <v>47</v>
      </c>
      <c r="BC6">
        <v>47</v>
      </c>
      <c r="BD6">
        <v>47</v>
      </c>
      <c r="BE6">
        <v>47</v>
      </c>
      <c r="BF6">
        <v>47</v>
      </c>
      <c r="BG6">
        <v>47</v>
      </c>
      <c r="BH6">
        <v>48</v>
      </c>
      <c r="BI6">
        <v>48</v>
      </c>
      <c r="BJ6">
        <v>48</v>
      </c>
      <c r="BK6">
        <v>48</v>
      </c>
      <c r="BL6">
        <v>48</v>
      </c>
      <c r="BM6">
        <v>48</v>
      </c>
      <c r="BN6">
        <v>48</v>
      </c>
      <c r="BO6">
        <v>48</v>
      </c>
      <c r="BP6">
        <v>48</v>
      </c>
      <c r="BQ6">
        <v>48</v>
      </c>
      <c r="BR6">
        <v>48</v>
      </c>
      <c r="BS6">
        <v>48</v>
      </c>
      <c r="BT6">
        <v>48</v>
      </c>
      <c r="BU6">
        <v>48</v>
      </c>
      <c r="BV6">
        <v>48</v>
      </c>
      <c r="BW6">
        <v>48</v>
      </c>
      <c r="BX6">
        <v>48</v>
      </c>
      <c r="BY6">
        <v>48</v>
      </c>
      <c r="BZ6">
        <v>49</v>
      </c>
      <c r="CA6">
        <v>49</v>
      </c>
      <c r="CB6">
        <v>49</v>
      </c>
      <c r="CC6">
        <v>49</v>
      </c>
      <c r="CD6">
        <v>49</v>
      </c>
      <c r="CE6">
        <v>49</v>
      </c>
      <c r="CF6">
        <v>49</v>
      </c>
      <c r="CG6">
        <v>49</v>
      </c>
      <c r="CH6">
        <v>49</v>
      </c>
      <c r="CI6">
        <v>49</v>
      </c>
      <c r="CJ6">
        <v>49</v>
      </c>
      <c r="CK6">
        <v>49</v>
      </c>
      <c r="CL6">
        <v>49</v>
      </c>
      <c r="CM6">
        <v>49</v>
      </c>
      <c r="CN6">
        <v>49</v>
      </c>
      <c r="CO6">
        <v>49</v>
      </c>
      <c r="CP6">
        <v>49</v>
      </c>
      <c r="CQ6">
        <v>49</v>
      </c>
      <c r="CR6">
        <v>50</v>
      </c>
      <c r="CS6">
        <v>50</v>
      </c>
      <c r="CT6">
        <v>50</v>
      </c>
      <c r="CU6">
        <v>50</v>
      </c>
      <c r="CV6">
        <v>50</v>
      </c>
      <c r="CW6">
        <v>50</v>
      </c>
      <c r="CX6">
        <v>50</v>
      </c>
      <c r="CY6">
        <v>50</v>
      </c>
      <c r="CZ6">
        <v>50</v>
      </c>
      <c r="DA6">
        <v>50</v>
      </c>
      <c r="DB6">
        <v>50</v>
      </c>
      <c r="DC6">
        <v>50</v>
      </c>
      <c r="DD6">
        <v>50</v>
      </c>
      <c r="DE6">
        <v>50</v>
      </c>
      <c r="DF6">
        <v>50</v>
      </c>
      <c r="DG6">
        <v>50</v>
      </c>
      <c r="DH6">
        <v>50</v>
      </c>
      <c r="DI6">
        <v>50</v>
      </c>
      <c r="DJ6">
        <v>51</v>
      </c>
      <c r="DK6">
        <v>51</v>
      </c>
      <c r="DL6">
        <v>51</v>
      </c>
      <c r="DM6">
        <v>51</v>
      </c>
      <c r="DN6">
        <v>51</v>
      </c>
      <c r="DO6">
        <v>51</v>
      </c>
      <c r="DP6">
        <v>51</v>
      </c>
      <c r="DQ6">
        <v>51</v>
      </c>
      <c r="DR6">
        <v>51</v>
      </c>
      <c r="DS6">
        <v>51</v>
      </c>
      <c r="DT6">
        <v>51</v>
      </c>
      <c r="DU6">
        <v>51</v>
      </c>
      <c r="DV6">
        <v>51</v>
      </c>
      <c r="DW6">
        <v>51</v>
      </c>
      <c r="DX6">
        <v>51</v>
      </c>
      <c r="DY6">
        <v>51</v>
      </c>
      <c r="DZ6">
        <v>51</v>
      </c>
      <c r="EA6">
        <v>51</v>
      </c>
      <c r="EB6">
        <v>52</v>
      </c>
      <c r="EC6">
        <v>52</v>
      </c>
      <c r="ED6">
        <v>52</v>
      </c>
      <c r="EE6">
        <v>52</v>
      </c>
      <c r="EF6">
        <v>52</v>
      </c>
      <c r="EG6">
        <v>52</v>
      </c>
      <c r="EH6">
        <v>52</v>
      </c>
      <c r="EI6">
        <v>52</v>
      </c>
      <c r="EJ6">
        <v>52</v>
      </c>
      <c r="EK6">
        <v>52</v>
      </c>
      <c r="EL6">
        <v>52</v>
      </c>
      <c r="EM6">
        <v>52</v>
      </c>
      <c r="EN6">
        <v>52</v>
      </c>
      <c r="EO6">
        <v>52</v>
      </c>
      <c r="EP6">
        <v>52</v>
      </c>
      <c r="EQ6">
        <v>52</v>
      </c>
      <c r="ER6">
        <v>52</v>
      </c>
      <c r="ES6">
        <v>52</v>
      </c>
      <c r="ET6">
        <v>53</v>
      </c>
      <c r="EU6">
        <v>53</v>
      </c>
      <c r="EV6">
        <v>53</v>
      </c>
      <c r="EW6">
        <v>53</v>
      </c>
      <c r="EX6">
        <v>53</v>
      </c>
      <c r="EY6">
        <v>53</v>
      </c>
      <c r="EZ6">
        <v>53</v>
      </c>
      <c r="FA6">
        <v>53</v>
      </c>
      <c r="FB6">
        <v>53</v>
      </c>
      <c r="FC6">
        <v>53</v>
      </c>
      <c r="FD6">
        <v>53</v>
      </c>
      <c r="FE6">
        <v>53</v>
      </c>
      <c r="FF6">
        <v>53</v>
      </c>
      <c r="FG6">
        <v>53</v>
      </c>
      <c r="FH6">
        <v>53</v>
      </c>
      <c r="FI6">
        <v>53</v>
      </c>
      <c r="FJ6">
        <v>53</v>
      </c>
      <c r="FK6">
        <v>53</v>
      </c>
      <c r="FL6">
        <v>54</v>
      </c>
      <c r="FM6">
        <v>54</v>
      </c>
      <c r="FN6">
        <v>54</v>
      </c>
      <c r="FO6">
        <v>54</v>
      </c>
      <c r="FP6">
        <v>54</v>
      </c>
      <c r="FQ6">
        <v>54</v>
      </c>
      <c r="FR6">
        <v>54</v>
      </c>
      <c r="FS6">
        <v>54</v>
      </c>
      <c r="FT6">
        <v>54</v>
      </c>
      <c r="FU6">
        <v>54</v>
      </c>
      <c r="FV6">
        <v>54</v>
      </c>
      <c r="FW6">
        <v>54</v>
      </c>
      <c r="FX6">
        <v>54</v>
      </c>
      <c r="FY6">
        <v>54</v>
      </c>
      <c r="FZ6">
        <v>54</v>
      </c>
      <c r="GA6">
        <v>54</v>
      </c>
      <c r="GB6">
        <v>54</v>
      </c>
      <c r="GC6">
        <v>54</v>
      </c>
      <c r="GD6">
        <v>55</v>
      </c>
      <c r="GE6">
        <v>55</v>
      </c>
      <c r="GF6">
        <v>55</v>
      </c>
      <c r="GG6">
        <v>55</v>
      </c>
      <c r="GH6">
        <v>55</v>
      </c>
      <c r="GI6">
        <v>55</v>
      </c>
      <c r="GJ6">
        <v>55</v>
      </c>
      <c r="GK6">
        <v>55</v>
      </c>
      <c r="GL6">
        <v>55</v>
      </c>
      <c r="GM6">
        <v>55</v>
      </c>
      <c r="GN6">
        <v>55</v>
      </c>
      <c r="GO6">
        <v>55</v>
      </c>
      <c r="GP6">
        <v>55</v>
      </c>
      <c r="GQ6">
        <v>55</v>
      </c>
      <c r="GR6">
        <v>55</v>
      </c>
      <c r="GS6">
        <v>55</v>
      </c>
      <c r="GT6">
        <v>55</v>
      </c>
      <c r="GU6">
        <v>55</v>
      </c>
      <c r="GV6">
        <v>56</v>
      </c>
      <c r="GW6">
        <v>56</v>
      </c>
      <c r="GX6">
        <v>56</v>
      </c>
      <c r="GY6">
        <v>56</v>
      </c>
      <c r="GZ6">
        <v>56</v>
      </c>
      <c r="HA6">
        <v>56</v>
      </c>
      <c r="HB6">
        <v>56</v>
      </c>
      <c r="HC6">
        <v>56</v>
      </c>
      <c r="HD6">
        <v>56</v>
      </c>
      <c r="HE6">
        <v>56</v>
      </c>
      <c r="HF6">
        <v>56</v>
      </c>
      <c r="HG6">
        <v>56</v>
      </c>
      <c r="HH6">
        <v>56</v>
      </c>
      <c r="HI6">
        <v>56</v>
      </c>
      <c r="HJ6">
        <v>56</v>
      </c>
      <c r="HK6">
        <v>56</v>
      </c>
      <c r="HL6">
        <v>56</v>
      </c>
      <c r="HM6">
        <v>56</v>
      </c>
      <c r="HN6">
        <v>57</v>
      </c>
      <c r="HO6">
        <v>57</v>
      </c>
      <c r="HP6">
        <v>57</v>
      </c>
      <c r="HQ6">
        <v>57</v>
      </c>
      <c r="HR6">
        <v>57</v>
      </c>
      <c r="HS6">
        <v>57</v>
      </c>
      <c r="HT6">
        <v>57</v>
      </c>
      <c r="HU6">
        <v>57</v>
      </c>
      <c r="HV6">
        <v>57</v>
      </c>
      <c r="HW6">
        <v>57</v>
      </c>
      <c r="HX6">
        <v>57</v>
      </c>
      <c r="HY6">
        <v>57</v>
      </c>
      <c r="HZ6">
        <v>57</v>
      </c>
      <c r="IA6">
        <v>57</v>
      </c>
      <c r="IB6">
        <v>57</v>
      </c>
      <c r="IC6">
        <v>57</v>
      </c>
      <c r="ID6">
        <v>57</v>
      </c>
      <c r="IE6">
        <v>57</v>
      </c>
      <c r="IF6">
        <v>58</v>
      </c>
      <c r="IG6">
        <v>58</v>
      </c>
      <c r="IH6">
        <v>58</v>
      </c>
      <c r="II6">
        <v>58</v>
      </c>
      <c r="IJ6">
        <v>58</v>
      </c>
      <c r="IK6">
        <v>58</v>
      </c>
      <c r="IL6">
        <v>58</v>
      </c>
      <c r="IM6">
        <v>58</v>
      </c>
      <c r="IN6">
        <v>58</v>
      </c>
      <c r="IO6">
        <v>58</v>
      </c>
      <c r="IP6">
        <v>58</v>
      </c>
      <c r="IQ6">
        <v>58</v>
      </c>
      <c r="IR6">
        <v>58</v>
      </c>
      <c r="IS6">
        <v>58</v>
      </c>
      <c r="IT6">
        <v>58</v>
      </c>
      <c r="IU6">
        <v>58</v>
      </c>
      <c r="IV6">
        <v>58</v>
      </c>
      <c r="IW6">
        <v>58</v>
      </c>
      <c r="IX6">
        <v>59</v>
      </c>
      <c r="IY6">
        <v>59</v>
      </c>
      <c r="IZ6">
        <v>59</v>
      </c>
      <c r="JA6">
        <v>59</v>
      </c>
      <c r="JB6">
        <v>59</v>
      </c>
      <c r="JC6">
        <v>59</v>
      </c>
      <c r="JD6">
        <v>59</v>
      </c>
      <c r="JE6">
        <v>59</v>
      </c>
      <c r="JF6">
        <v>59</v>
      </c>
      <c r="JG6">
        <v>59</v>
      </c>
      <c r="JH6">
        <v>59</v>
      </c>
      <c r="JI6">
        <v>59</v>
      </c>
      <c r="JJ6">
        <v>59</v>
      </c>
      <c r="JK6">
        <v>59</v>
      </c>
      <c r="JL6">
        <v>59</v>
      </c>
      <c r="JM6">
        <v>59</v>
      </c>
      <c r="JN6">
        <v>59</v>
      </c>
      <c r="JO6">
        <v>59</v>
      </c>
      <c r="JP6">
        <v>60</v>
      </c>
      <c r="JQ6">
        <v>60</v>
      </c>
      <c r="JR6">
        <v>60</v>
      </c>
      <c r="JS6">
        <v>60</v>
      </c>
      <c r="JT6">
        <v>60</v>
      </c>
      <c r="JU6">
        <v>60</v>
      </c>
      <c r="JV6">
        <v>60</v>
      </c>
      <c r="JW6">
        <v>60</v>
      </c>
      <c r="JX6">
        <v>60</v>
      </c>
      <c r="JY6">
        <v>60</v>
      </c>
      <c r="JZ6">
        <v>60</v>
      </c>
      <c r="KA6">
        <v>60</v>
      </c>
      <c r="KB6">
        <v>60</v>
      </c>
      <c r="KC6">
        <v>60</v>
      </c>
      <c r="KD6">
        <v>60</v>
      </c>
      <c r="KE6">
        <v>60</v>
      </c>
      <c r="KF6">
        <v>60</v>
      </c>
      <c r="KG6">
        <v>60</v>
      </c>
      <c r="KH6">
        <v>61</v>
      </c>
      <c r="KI6">
        <v>61</v>
      </c>
      <c r="KJ6">
        <v>61</v>
      </c>
      <c r="KK6">
        <v>61</v>
      </c>
      <c r="KL6">
        <v>61</v>
      </c>
      <c r="KM6">
        <v>61</v>
      </c>
      <c r="KN6">
        <v>61</v>
      </c>
      <c r="KO6">
        <v>61</v>
      </c>
      <c r="KP6">
        <v>61</v>
      </c>
      <c r="KQ6">
        <v>61</v>
      </c>
      <c r="KR6">
        <v>61</v>
      </c>
      <c r="KS6">
        <v>61</v>
      </c>
      <c r="KT6">
        <v>61</v>
      </c>
      <c r="KU6">
        <v>61</v>
      </c>
      <c r="KV6">
        <v>61</v>
      </c>
      <c r="KW6">
        <v>61</v>
      </c>
      <c r="KX6">
        <v>61</v>
      </c>
      <c r="KY6">
        <v>61</v>
      </c>
      <c r="KZ6">
        <v>62</v>
      </c>
      <c r="LA6">
        <v>62</v>
      </c>
      <c r="LB6">
        <v>62</v>
      </c>
      <c r="LC6">
        <v>62</v>
      </c>
      <c r="LD6">
        <v>62</v>
      </c>
      <c r="LE6">
        <v>62</v>
      </c>
      <c r="LF6">
        <v>62</v>
      </c>
      <c r="LG6">
        <v>62</v>
      </c>
      <c r="LH6">
        <v>62</v>
      </c>
      <c r="LI6">
        <v>62</v>
      </c>
      <c r="LJ6">
        <v>62</v>
      </c>
      <c r="LK6">
        <v>62</v>
      </c>
      <c r="LL6">
        <v>62</v>
      </c>
      <c r="LM6">
        <v>62</v>
      </c>
      <c r="LN6">
        <v>62</v>
      </c>
      <c r="LO6">
        <v>62</v>
      </c>
      <c r="LP6">
        <v>62</v>
      </c>
      <c r="LQ6">
        <v>62</v>
      </c>
      <c r="LR6">
        <v>63</v>
      </c>
      <c r="LS6">
        <v>63</v>
      </c>
      <c r="LT6">
        <v>63</v>
      </c>
      <c r="LU6">
        <v>63</v>
      </c>
      <c r="LV6">
        <v>63</v>
      </c>
      <c r="LW6">
        <v>63</v>
      </c>
      <c r="LX6">
        <v>63</v>
      </c>
      <c r="LY6">
        <v>63</v>
      </c>
      <c r="LZ6">
        <v>63</v>
      </c>
      <c r="MA6">
        <v>63</v>
      </c>
      <c r="MB6">
        <v>63</v>
      </c>
      <c r="MC6">
        <v>63</v>
      </c>
      <c r="MD6">
        <v>63</v>
      </c>
      <c r="ME6">
        <v>63</v>
      </c>
      <c r="MF6">
        <v>63</v>
      </c>
      <c r="MG6">
        <v>63</v>
      </c>
      <c r="MH6">
        <v>63</v>
      </c>
      <c r="MI6">
        <v>63</v>
      </c>
      <c r="MJ6">
        <v>64</v>
      </c>
      <c r="MK6">
        <v>64</v>
      </c>
      <c r="ML6">
        <v>64</v>
      </c>
      <c r="MM6">
        <v>64</v>
      </c>
      <c r="MN6">
        <v>64</v>
      </c>
      <c r="MO6">
        <v>64</v>
      </c>
      <c r="MP6">
        <v>64</v>
      </c>
      <c r="MQ6">
        <v>64</v>
      </c>
      <c r="MR6">
        <v>64</v>
      </c>
      <c r="MS6">
        <v>64</v>
      </c>
      <c r="MT6">
        <v>64</v>
      </c>
      <c r="MU6">
        <v>64</v>
      </c>
      <c r="MV6">
        <v>64</v>
      </c>
      <c r="MW6">
        <v>64</v>
      </c>
      <c r="MX6">
        <v>64</v>
      </c>
      <c r="MY6">
        <v>64</v>
      </c>
      <c r="MZ6">
        <v>64</v>
      </c>
      <c r="NA6">
        <v>64</v>
      </c>
      <c r="NB6">
        <v>65</v>
      </c>
      <c r="NC6">
        <v>65</v>
      </c>
      <c r="ND6">
        <v>65</v>
      </c>
      <c r="NE6">
        <v>65</v>
      </c>
      <c r="NF6">
        <v>65</v>
      </c>
      <c r="NG6">
        <v>65</v>
      </c>
      <c r="NH6">
        <v>65</v>
      </c>
      <c r="NI6">
        <v>65</v>
      </c>
      <c r="NJ6">
        <v>65</v>
      </c>
      <c r="NK6">
        <v>65</v>
      </c>
      <c r="NL6">
        <v>65</v>
      </c>
      <c r="NM6">
        <v>65</v>
      </c>
      <c r="NN6">
        <v>65</v>
      </c>
      <c r="NO6">
        <v>65</v>
      </c>
      <c r="NP6">
        <v>65</v>
      </c>
      <c r="NQ6">
        <v>65</v>
      </c>
      <c r="NR6">
        <v>65</v>
      </c>
      <c r="NS6">
        <v>65</v>
      </c>
      <c r="NT6">
        <v>45</v>
      </c>
      <c r="NU6">
        <v>45</v>
      </c>
      <c r="NV6">
        <v>45</v>
      </c>
      <c r="NW6">
        <v>45</v>
      </c>
      <c r="NX6">
        <v>45</v>
      </c>
      <c r="NY6">
        <v>45</v>
      </c>
      <c r="NZ6">
        <v>45</v>
      </c>
      <c r="OA6">
        <v>45</v>
      </c>
      <c r="OB6">
        <v>45</v>
      </c>
      <c r="OC6">
        <v>45</v>
      </c>
      <c r="OD6">
        <v>45</v>
      </c>
      <c r="OE6">
        <v>45</v>
      </c>
      <c r="OF6">
        <v>45</v>
      </c>
      <c r="OG6">
        <v>45</v>
      </c>
      <c r="OH6">
        <v>45</v>
      </c>
      <c r="OI6">
        <v>45</v>
      </c>
      <c r="OJ6">
        <v>45</v>
      </c>
      <c r="OK6">
        <v>45</v>
      </c>
      <c r="OL6">
        <v>46</v>
      </c>
      <c r="OM6">
        <v>46</v>
      </c>
      <c r="ON6">
        <v>46</v>
      </c>
      <c r="OO6">
        <v>46</v>
      </c>
      <c r="OP6">
        <v>46</v>
      </c>
      <c r="OQ6">
        <v>46</v>
      </c>
      <c r="OR6">
        <v>46</v>
      </c>
      <c r="OS6">
        <v>46</v>
      </c>
      <c r="OT6">
        <v>46</v>
      </c>
      <c r="OU6">
        <v>46</v>
      </c>
      <c r="OV6">
        <v>46</v>
      </c>
      <c r="OW6">
        <v>46</v>
      </c>
      <c r="OX6">
        <v>46</v>
      </c>
      <c r="OY6">
        <v>46</v>
      </c>
      <c r="OZ6">
        <v>46</v>
      </c>
      <c r="PA6">
        <v>46</v>
      </c>
      <c r="PB6">
        <v>46</v>
      </c>
      <c r="PC6">
        <v>46</v>
      </c>
      <c r="PD6">
        <v>47</v>
      </c>
      <c r="PE6">
        <v>47</v>
      </c>
      <c r="PF6">
        <v>47</v>
      </c>
      <c r="PG6">
        <v>47</v>
      </c>
      <c r="PH6">
        <v>47</v>
      </c>
      <c r="PI6">
        <v>47</v>
      </c>
      <c r="PJ6">
        <v>47</v>
      </c>
      <c r="PK6">
        <v>47</v>
      </c>
      <c r="PL6">
        <v>47</v>
      </c>
      <c r="PM6">
        <v>47</v>
      </c>
      <c r="PN6">
        <v>47</v>
      </c>
      <c r="PO6">
        <v>47</v>
      </c>
      <c r="PP6">
        <v>47</v>
      </c>
      <c r="PQ6">
        <v>47</v>
      </c>
      <c r="PR6">
        <v>47</v>
      </c>
      <c r="PS6">
        <v>47</v>
      </c>
      <c r="PT6">
        <v>47</v>
      </c>
      <c r="PU6">
        <v>47</v>
      </c>
      <c r="PV6">
        <v>48</v>
      </c>
      <c r="PW6">
        <v>48</v>
      </c>
      <c r="PX6">
        <v>48</v>
      </c>
      <c r="PY6">
        <v>48</v>
      </c>
      <c r="PZ6">
        <v>48</v>
      </c>
      <c r="QA6">
        <v>48</v>
      </c>
      <c r="QB6">
        <v>48</v>
      </c>
      <c r="QC6">
        <v>48</v>
      </c>
      <c r="QD6">
        <v>48</v>
      </c>
      <c r="QE6">
        <v>48</v>
      </c>
      <c r="QF6">
        <v>48</v>
      </c>
      <c r="QG6">
        <v>48</v>
      </c>
      <c r="QH6">
        <v>48</v>
      </c>
      <c r="QI6">
        <v>48</v>
      </c>
      <c r="QJ6">
        <v>48</v>
      </c>
      <c r="QK6">
        <v>48</v>
      </c>
      <c r="QL6">
        <v>48</v>
      </c>
      <c r="QM6">
        <v>48</v>
      </c>
      <c r="QN6">
        <v>49</v>
      </c>
      <c r="QO6">
        <v>49</v>
      </c>
      <c r="QP6">
        <v>49</v>
      </c>
      <c r="QQ6">
        <v>49</v>
      </c>
      <c r="QR6">
        <v>49</v>
      </c>
      <c r="QS6">
        <v>49</v>
      </c>
      <c r="QT6">
        <v>49</v>
      </c>
      <c r="QU6">
        <v>49</v>
      </c>
      <c r="QV6">
        <v>49</v>
      </c>
      <c r="QW6">
        <v>49</v>
      </c>
      <c r="QX6">
        <v>49</v>
      </c>
      <c r="QY6">
        <v>49</v>
      </c>
      <c r="QZ6">
        <v>49</v>
      </c>
      <c r="RA6">
        <v>49</v>
      </c>
      <c r="RB6">
        <v>49</v>
      </c>
      <c r="RC6">
        <v>49</v>
      </c>
      <c r="RD6">
        <v>49</v>
      </c>
      <c r="RE6">
        <v>49</v>
      </c>
      <c r="RF6">
        <v>50</v>
      </c>
      <c r="RG6">
        <v>50</v>
      </c>
      <c r="RH6">
        <v>50</v>
      </c>
      <c r="RI6">
        <v>50</v>
      </c>
      <c r="RJ6">
        <v>50</v>
      </c>
      <c r="RK6">
        <v>50</v>
      </c>
      <c r="RL6">
        <v>50</v>
      </c>
      <c r="RM6">
        <v>50</v>
      </c>
      <c r="RN6">
        <v>50</v>
      </c>
      <c r="RO6">
        <v>50</v>
      </c>
      <c r="RP6">
        <v>50</v>
      </c>
      <c r="RQ6">
        <v>50</v>
      </c>
      <c r="RR6">
        <v>50</v>
      </c>
      <c r="RS6">
        <v>50</v>
      </c>
      <c r="RT6">
        <v>50</v>
      </c>
      <c r="RU6">
        <v>50</v>
      </c>
      <c r="RV6">
        <v>50</v>
      </c>
      <c r="RW6">
        <v>50</v>
      </c>
      <c r="RX6">
        <v>51</v>
      </c>
      <c r="RY6">
        <v>51</v>
      </c>
      <c r="RZ6">
        <v>51</v>
      </c>
      <c r="SA6">
        <v>51</v>
      </c>
      <c r="SB6">
        <v>51</v>
      </c>
      <c r="SC6">
        <v>51</v>
      </c>
      <c r="SD6">
        <v>51</v>
      </c>
      <c r="SE6">
        <v>51</v>
      </c>
      <c r="SF6">
        <v>51</v>
      </c>
      <c r="SG6">
        <v>51</v>
      </c>
      <c r="SH6">
        <v>51</v>
      </c>
      <c r="SI6">
        <v>51</v>
      </c>
      <c r="SJ6">
        <v>51</v>
      </c>
      <c r="SK6">
        <v>51</v>
      </c>
      <c r="SL6">
        <v>51</v>
      </c>
      <c r="SM6">
        <v>51</v>
      </c>
      <c r="SN6">
        <v>51</v>
      </c>
      <c r="SO6">
        <v>51</v>
      </c>
      <c r="SP6">
        <v>52</v>
      </c>
      <c r="SQ6">
        <v>52</v>
      </c>
      <c r="SR6">
        <v>52</v>
      </c>
      <c r="SS6">
        <v>52</v>
      </c>
      <c r="ST6">
        <v>52</v>
      </c>
      <c r="SU6">
        <v>52</v>
      </c>
      <c r="SV6">
        <v>52</v>
      </c>
      <c r="SW6">
        <v>52</v>
      </c>
      <c r="SX6">
        <v>52</v>
      </c>
      <c r="SY6">
        <v>52</v>
      </c>
      <c r="SZ6">
        <v>52</v>
      </c>
      <c r="TA6">
        <v>52</v>
      </c>
      <c r="TB6">
        <v>52</v>
      </c>
      <c r="TC6">
        <v>52</v>
      </c>
      <c r="TD6">
        <v>52</v>
      </c>
      <c r="TE6">
        <v>52</v>
      </c>
      <c r="TF6">
        <v>52</v>
      </c>
      <c r="TG6">
        <v>52</v>
      </c>
      <c r="TH6">
        <v>53</v>
      </c>
      <c r="TI6">
        <v>53</v>
      </c>
      <c r="TJ6">
        <v>53</v>
      </c>
      <c r="TK6">
        <v>53</v>
      </c>
      <c r="TL6">
        <v>53</v>
      </c>
      <c r="TM6">
        <v>53</v>
      </c>
      <c r="TN6">
        <v>53</v>
      </c>
      <c r="TO6">
        <v>53</v>
      </c>
      <c r="TP6">
        <v>53</v>
      </c>
      <c r="TQ6">
        <v>53</v>
      </c>
      <c r="TR6">
        <v>53</v>
      </c>
      <c r="TS6">
        <v>53</v>
      </c>
      <c r="TT6">
        <v>53</v>
      </c>
      <c r="TU6">
        <v>53</v>
      </c>
      <c r="TV6">
        <v>53</v>
      </c>
      <c r="TW6">
        <v>53</v>
      </c>
      <c r="TX6">
        <v>53</v>
      </c>
      <c r="TY6">
        <v>53</v>
      </c>
      <c r="TZ6">
        <v>54</v>
      </c>
      <c r="UA6">
        <v>54</v>
      </c>
      <c r="UB6">
        <v>54</v>
      </c>
      <c r="UC6">
        <v>54</v>
      </c>
      <c r="UD6">
        <v>54</v>
      </c>
      <c r="UE6">
        <v>54</v>
      </c>
      <c r="UF6">
        <v>54</v>
      </c>
      <c r="UG6">
        <v>54</v>
      </c>
      <c r="UH6">
        <v>54</v>
      </c>
      <c r="UI6">
        <v>54</v>
      </c>
      <c r="UJ6">
        <v>54</v>
      </c>
      <c r="UK6">
        <v>54</v>
      </c>
      <c r="UL6">
        <v>54</v>
      </c>
      <c r="UM6">
        <v>54</v>
      </c>
      <c r="UN6">
        <v>54</v>
      </c>
      <c r="UO6">
        <v>54</v>
      </c>
      <c r="UP6">
        <v>54</v>
      </c>
      <c r="UQ6">
        <v>54</v>
      </c>
      <c r="UR6">
        <v>55</v>
      </c>
      <c r="US6">
        <v>55</v>
      </c>
      <c r="UT6">
        <v>55</v>
      </c>
      <c r="UU6">
        <v>55</v>
      </c>
      <c r="UV6">
        <v>55</v>
      </c>
      <c r="UW6">
        <v>55</v>
      </c>
      <c r="UX6">
        <v>55</v>
      </c>
      <c r="UY6">
        <v>55</v>
      </c>
      <c r="UZ6">
        <v>55</v>
      </c>
      <c r="VA6">
        <v>55</v>
      </c>
      <c r="VB6">
        <v>55</v>
      </c>
      <c r="VC6">
        <v>55</v>
      </c>
      <c r="VD6">
        <v>55</v>
      </c>
      <c r="VE6">
        <v>55</v>
      </c>
      <c r="VF6">
        <v>55</v>
      </c>
      <c r="VG6">
        <v>55</v>
      </c>
      <c r="VH6">
        <v>55</v>
      </c>
      <c r="VI6">
        <v>55</v>
      </c>
      <c r="VJ6">
        <v>56</v>
      </c>
      <c r="VK6">
        <v>56</v>
      </c>
      <c r="VL6">
        <v>56</v>
      </c>
      <c r="VM6">
        <v>56</v>
      </c>
      <c r="VN6">
        <v>56</v>
      </c>
      <c r="VO6">
        <v>56</v>
      </c>
      <c r="VP6">
        <v>56</v>
      </c>
      <c r="VQ6">
        <v>56</v>
      </c>
      <c r="VR6">
        <v>56</v>
      </c>
      <c r="VS6">
        <v>56</v>
      </c>
      <c r="VT6">
        <v>56</v>
      </c>
      <c r="VU6">
        <v>56</v>
      </c>
      <c r="VV6">
        <v>56</v>
      </c>
      <c r="VW6">
        <v>56</v>
      </c>
      <c r="VX6">
        <v>56</v>
      </c>
      <c r="VY6">
        <v>56</v>
      </c>
      <c r="VZ6">
        <v>56</v>
      </c>
      <c r="WA6">
        <v>56</v>
      </c>
      <c r="WB6">
        <v>57</v>
      </c>
      <c r="WC6">
        <v>57</v>
      </c>
      <c r="WD6">
        <v>57</v>
      </c>
      <c r="WE6">
        <v>57</v>
      </c>
      <c r="WF6">
        <v>57</v>
      </c>
      <c r="WG6">
        <v>57</v>
      </c>
      <c r="WH6">
        <v>57</v>
      </c>
      <c r="WI6">
        <v>57</v>
      </c>
      <c r="WJ6">
        <v>57</v>
      </c>
      <c r="WK6">
        <v>57</v>
      </c>
      <c r="WL6">
        <v>57</v>
      </c>
      <c r="WM6">
        <v>57</v>
      </c>
      <c r="WN6">
        <v>57</v>
      </c>
      <c r="WO6">
        <v>57</v>
      </c>
      <c r="WP6">
        <v>57</v>
      </c>
      <c r="WQ6">
        <v>57</v>
      </c>
      <c r="WR6">
        <v>57</v>
      </c>
      <c r="WS6">
        <v>57</v>
      </c>
      <c r="WT6">
        <v>58</v>
      </c>
      <c r="WU6">
        <v>58</v>
      </c>
      <c r="WV6">
        <v>58</v>
      </c>
      <c r="WW6">
        <v>58</v>
      </c>
      <c r="WX6">
        <v>58</v>
      </c>
      <c r="WY6">
        <v>58</v>
      </c>
      <c r="WZ6">
        <v>58</v>
      </c>
      <c r="XA6">
        <v>58</v>
      </c>
      <c r="XB6">
        <v>58</v>
      </c>
      <c r="XC6">
        <v>58</v>
      </c>
      <c r="XD6">
        <v>58</v>
      </c>
      <c r="XE6">
        <v>58</v>
      </c>
      <c r="XF6">
        <v>58</v>
      </c>
      <c r="XG6">
        <v>58</v>
      </c>
      <c r="XH6">
        <v>58</v>
      </c>
      <c r="XI6">
        <v>58</v>
      </c>
      <c r="XJ6">
        <v>58</v>
      </c>
      <c r="XK6">
        <v>58</v>
      </c>
      <c r="XL6">
        <v>59</v>
      </c>
      <c r="XM6">
        <v>59</v>
      </c>
      <c r="XN6">
        <v>59</v>
      </c>
      <c r="XO6">
        <v>59</v>
      </c>
      <c r="XP6">
        <v>59</v>
      </c>
      <c r="XQ6">
        <v>59</v>
      </c>
      <c r="XR6">
        <v>59</v>
      </c>
      <c r="XS6">
        <v>59</v>
      </c>
      <c r="XT6">
        <v>59</v>
      </c>
      <c r="XU6">
        <v>59</v>
      </c>
      <c r="XV6">
        <v>59</v>
      </c>
      <c r="XW6">
        <v>59</v>
      </c>
      <c r="XX6">
        <v>59</v>
      </c>
      <c r="XY6">
        <v>59</v>
      </c>
      <c r="XZ6">
        <v>59</v>
      </c>
      <c r="YA6">
        <v>59</v>
      </c>
      <c r="YB6">
        <v>59</v>
      </c>
      <c r="YC6">
        <v>59</v>
      </c>
      <c r="YD6">
        <v>60</v>
      </c>
      <c r="YE6">
        <v>60</v>
      </c>
      <c r="YF6">
        <v>60</v>
      </c>
      <c r="YG6">
        <v>60</v>
      </c>
      <c r="YH6">
        <v>60</v>
      </c>
      <c r="YI6">
        <v>60</v>
      </c>
      <c r="YJ6">
        <v>60</v>
      </c>
      <c r="YK6">
        <v>60</v>
      </c>
      <c r="YL6">
        <v>60</v>
      </c>
      <c r="YM6">
        <v>60</v>
      </c>
      <c r="YN6">
        <v>60</v>
      </c>
      <c r="YO6">
        <v>60</v>
      </c>
      <c r="YP6">
        <v>60</v>
      </c>
      <c r="YQ6">
        <v>60</v>
      </c>
      <c r="YR6">
        <v>60</v>
      </c>
      <c r="YS6">
        <v>60</v>
      </c>
      <c r="YT6">
        <v>60</v>
      </c>
      <c r="YU6">
        <v>60</v>
      </c>
      <c r="YV6">
        <v>61</v>
      </c>
      <c r="YW6">
        <v>61</v>
      </c>
      <c r="YX6">
        <v>61</v>
      </c>
      <c r="YY6">
        <v>61</v>
      </c>
      <c r="YZ6">
        <v>61</v>
      </c>
      <c r="ZA6">
        <v>61</v>
      </c>
      <c r="ZB6">
        <v>61</v>
      </c>
      <c r="ZC6">
        <v>61</v>
      </c>
      <c r="ZD6">
        <v>61</v>
      </c>
      <c r="ZE6">
        <v>61</v>
      </c>
      <c r="ZF6">
        <v>61</v>
      </c>
      <c r="ZG6">
        <v>61</v>
      </c>
      <c r="ZH6">
        <v>61</v>
      </c>
      <c r="ZI6">
        <v>61</v>
      </c>
      <c r="ZJ6">
        <v>61</v>
      </c>
      <c r="ZK6">
        <v>61</v>
      </c>
      <c r="ZL6">
        <v>61</v>
      </c>
      <c r="ZM6">
        <v>61</v>
      </c>
      <c r="ZN6">
        <v>62</v>
      </c>
      <c r="ZO6">
        <v>62</v>
      </c>
      <c r="ZP6" s="10">
        <v>62</v>
      </c>
      <c r="ZQ6">
        <v>62</v>
      </c>
      <c r="ZR6">
        <v>62</v>
      </c>
      <c r="ZS6">
        <v>62</v>
      </c>
      <c r="ZT6">
        <v>62</v>
      </c>
      <c r="ZU6">
        <v>62</v>
      </c>
      <c r="ZV6">
        <v>62</v>
      </c>
      <c r="ZW6">
        <v>62</v>
      </c>
      <c r="ZX6">
        <v>62</v>
      </c>
      <c r="ZY6">
        <v>62</v>
      </c>
      <c r="ZZ6">
        <v>62</v>
      </c>
      <c r="AAA6">
        <v>62</v>
      </c>
      <c r="AAB6">
        <v>62</v>
      </c>
      <c r="AAC6">
        <v>62</v>
      </c>
      <c r="AAD6">
        <v>62</v>
      </c>
      <c r="AAE6">
        <v>62</v>
      </c>
      <c r="AAF6">
        <v>63</v>
      </c>
      <c r="AAG6">
        <v>63</v>
      </c>
      <c r="AAH6">
        <v>63</v>
      </c>
      <c r="AAI6">
        <v>63</v>
      </c>
      <c r="AAJ6">
        <v>63</v>
      </c>
      <c r="AAK6">
        <v>63</v>
      </c>
      <c r="AAL6">
        <v>63</v>
      </c>
      <c r="AAM6">
        <v>63</v>
      </c>
      <c r="AAN6">
        <v>63</v>
      </c>
      <c r="AAO6">
        <v>63</v>
      </c>
      <c r="AAP6">
        <v>63</v>
      </c>
      <c r="AAQ6">
        <v>63</v>
      </c>
      <c r="AAR6">
        <v>63</v>
      </c>
      <c r="AAS6">
        <v>63</v>
      </c>
      <c r="AAT6">
        <v>63</v>
      </c>
      <c r="AAU6">
        <v>63</v>
      </c>
      <c r="AAV6">
        <v>63</v>
      </c>
      <c r="AAW6">
        <v>63</v>
      </c>
      <c r="AAX6">
        <v>64</v>
      </c>
      <c r="AAY6">
        <v>64</v>
      </c>
      <c r="AAZ6">
        <v>64</v>
      </c>
      <c r="ABA6">
        <v>64</v>
      </c>
      <c r="ABB6">
        <v>64</v>
      </c>
      <c r="ABC6">
        <v>64</v>
      </c>
      <c r="ABD6">
        <v>64</v>
      </c>
      <c r="ABE6">
        <v>64</v>
      </c>
      <c r="ABF6">
        <v>64</v>
      </c>
      <c r="ABG6">
        <v>64</v>
      </c>
      <c r="ABH6">
        <v>64</v>
      </c>
      <c r="ABI6">
        <v>64</v>
      </c>
      <c r="ABJ6">
        <v>64</v>
      </c>
      <c r="ABK6">
        <v>64</v>
      </c>
      <c r="ABL6">
        <v>64</v>
      </c>
      <c r="ABM6">
        <v>64</v>
      </c>
      <c r="ABN6">
        <v>64</v>
      </c>
      <c r="ABO6">
        <v>64</v>
      </c>
      <c r="ABP6">
        <v>65</v>
      </c>
      <c r="ABQ6">
        <v>65</v>
      </c>
      <c r="ABR6">
        <v>65</v>
      </c>
      <c r="ABS6">
        <v>65</v>
      </c>
      <c r="ABT6">
        <v>65</v>
      </c>
      <c r="ABU6">
        <v>65</v>
      </c>
      <c r="ABV6">
        <v>65</v>
      </c>
      <c r="ABW6">
        <v>65</v>
      </c>
      <c r="ABX6">
        <v>65</v>
      </c>
      <c r="ABY6">
        <v>65</v>
      </c>
      <c r="ABZ6">
        <v>65</v>
      </c>
      <c r="ACA6">
        <v>65</v>
      </c>
      <c r="ACB6">
        <v>65</v>
      </c>
      <c r="ACC6">
        <v>65</v>
      </c>
      <c r="ACD6">
        <v>65</v>
      </c>
      <c r="ACE6">
        <v>65</v>
      </c>
      <c r="ACF6">
        <v>65</v>
      </c>
      <c r="ACG6">
        <v>65</v>
      </c>
      <c r="ACH6">
        <v>45</v>
      </c>
      <c r="ACI6">
        <v>45</v>
      </c>
      <c r="ACJ6">
        <v>45</v>
      </c>
      <c r="ACK6">
        <v>45</v>
      </c>
      <c r="ACL6">
        <v>45</v>
      </c>
      <c r="ACM6">
        <v>45</v>
      </c>
      <c r="ACN6">
        <v>45</v>
      </c>
      <c r="ACO6">
        <v>45</v>
      </c>
      <c r="ACP6">
        <v>45</v>
      </c>
      <c r="ACQ6">
        <v>45</v>
      </c>
      <c r="ACR6">
        <v>45</v>
      </c>
      <c r="ACS6">
        <v>45</v>
      </c>
      <c r="ACT6">
        <v>45</v>
      </c>
      <c r="ACU6">
        <v>45</v>
      </c>
      <c r="ACV6">
        <v>45</v>
      </c>
      <c r="ACW6">
        <v>45</v>
      </c>
      <c r="ACX6">
        <v>45</v>
      </c>
      <c r="ACY6">
        <v>45</v>
      </c>
      <c r="ACZ6">
        <v>46</v>
      </c>
      <c r="ADA6">
        <v>46</v>
      </c>
      <c r="ADB6">
        <v>46</v>
      </c>
      <c r="ADC6">
        <v>46</v>
      </c>
      <c r="ADD6">
        <v>46</v>
      </c>
      <c r="ADE6">
        <v>46</v>
      </c>
      <c r="ADF6">
        <v>46</v>
      </c>
      <c r="ADG6">
        <v>46</v>
      </c>
      <c r="ADH6">
        <v>46</v>
      </c>
      <c r="ADI6">
        <v>46</v>
      </c>
      <c r="ADJ6">
        <v>46</v>
      </c>
      <c r="ADK6">
        <v>46</v>
      </c>
      <c r="ADL6">
        <v>46</v>
      </c>
      <c r="ADM6">
        <v>46</v>
      </c>
      <c r="ADN6">
        <v>46</v>
      </c>
      <c r="ADO6">
        <v>46</v>
      </c>
      <c r="ADP6">
        <v>46</v>
      </c>
      <c r="ADQ6">
        <v>46</v>
      </c>
      <c r="ADR6">
        <v>47</v>
      </c>
      <c r="ADS6">
        <v>47</v>
      </c>
      <c r="ADT6">
        <v>47</v>
      </c>
      <c r="ADU6">
        <v>47</v>
      </c>
      <c r="ADV6">
        <v>47</v>
      </c>
      <c r="ADW6">
        <v>47</v>
      </c>
      <c r="ADX6">
        <v>47</v>
      </c>
      <c r="ADY6">
        <v>47</v>
      </c>
      <c r="ADZ6">
        <v>47</v>
      </c>
      <c r="AEA6">
        <v>47</v>
      </c>
      <c r="AEB6">
        <v>47</v>
      </c>
      <c r="AEC6">
        <v>47</v>
      </c>
      <c r="AED6">
        <v>47</v>
      </c>
      <c r="AEE6">
        <v>47</v>
      </c>
      <c r="AEF6">
        <v>47</v>
      </c>
      <c r="AEG6">
        <v>47</v>
      </c>
      <c r="AEH6">
        <v>47</v>
      </c>
      <c r="AEI6">
        <v>47</v>
      </c>
      <c r="AEJ6">
        <v>48</v>
      </c>
      <c r="AEK6">
        <v>48</v>
      </c>
      <c r="AEL6">
        <v>48</v>
      </c>
      <c r="AEM6">
        <v>48</v>
      </c>
      <c r="AEN6">
        <v>48</v>
      </c>
      <c r="AEO6">
        <v>48</v>
      </c>
      <c r="AEP6">
        <v>48</v>
      </c>
      <c r="AEQ6">
        <v>48</v>
      </c>
      <c r="AER6">
        <v>48</v>
      </c>
      <c r="AES6">
        <v>48</v>
      </c>
      <c r="AET6">
        <v>48</v>
      </c>
      <c r="AEU6">
        <v>48</v>
      </c>
      <c r="AEV6">
        <v>48</v>
      </c>
      <c r="AEW6">
        <v>48</v>
      </c>
      <c r="AEX6">
        <v>48</v>
      </c>
      <c r="AEY6">
        <v>48</v>
      </c>
      <c r="AEZ6">
        <v>48</v>
      </c>
      <c r="AFA6">
        <v>48</v>
      </c>
      <c r="AFB6">
        <v>49</v>
      </c>
      <c r="AFC6">
        <v>49</v>
      </c>
      <c r="AFD6">
        <v>49</v>
      </c>
      <c r="AFE6">
        <v>49</v>
      </c>
      <c r="AFF6">
        <v>49</v>
      </c>
      <c r="AFG6">
        <v>49</v>
      </c>
      <c r="AFH6">
        <v>49</v>
      </c>
      <c r="AFI6">
        <v>49</v>
      </c>
      <c r="AFJ6">
        <v>49</v>
      </c>
      <c r="AFK6">
        <v>49</v>
      </c>
      <c r="AFL6">
        <v>49</v>
      </c>
      <c r="AFM6">
        <v>49</v>
      </c>
      <c r="AFN6">
        <v>49</v>
      </c>
      <c r="AFO6">
        <v>49</v>
      </c>
      <c r="AFP6">
        <v>49</v>
      </c>
      <c r="AFQ6">
        <v>49</v>
      </c>
      <c r="AFR6">
        <v>49</v>
      </c>
      <c r="AFS6">
        <v>49</v>
      </c>
      <c r="AFT6">
        <v>50</v>
      </c>
      <c r="AFU6">
        <v>50</v>
      </c>
      <c r="AFV6">
        <v>50</v>
      </c>
      <c r="AFW6">
        <v>50</v>
      </c>
      <c r="AFX6">
        <v>50</v>
      </c>
      <c r="AFY6">
        <v>50</v>
      </c>
      <c r="AFZ6">
        <v>50</v>
      </c>
      <c r="AGA6">
        <v>50</v>
      </c>
      <c r="AGB6">
        <v>50</v>
      </c>
      <c r="AGC6">
        <v>50</v>
      </c>
      <c r="AGD6">
        <v>50</v>
      </c>
      <c r="AGE6">
        <v>50</v>
      </c>
      <c r="AGF6">
        <v>50</v>
      </c>
      <c r="AGG6">
        <v>50</v>
      </c>
      <c r="AGH6">
        <v>50</v>
      </c>
      <c r="AGI6">
        <v>50</v>
      </c>
      <c r="AGJ6">
        <v>50</v>
      </c>
      <c r="AGK6">
        <v>50</v>
      </c>
      <c r="AGL6">
        <v>51</v>
      </c>
      <c r="AGM6">
        <v>51</v>
      </c>
      <c r="AGN6">
        <v>51</v>
      </c>
      <c r="AGO6">
        <v>51</v>
      </c>
      <c r="AGP6">
        <v>51</v>
      </c>
      <c r="AGQ6">
        <v>51</v>
      </c>
      <c r="AGR6">
        <v>51</v>
      </c>
      <c r="AGS6">
        <v>51</v>
      </c>
      <c r="AGT6">
        <v>51</v>
      </c>
      <c r="AGU6">
        <v>51</v>
      </c>
      <c r="AGV6">
        <v>51</v>
      </c>
      <c r="AGW6">
        <v>51</v>
      </c>
      <c r="AGX6">
        <v>51</v>
      </c>
      <c r="AGY6">
        <v>51</v>
      </c>
      <c r="AGZ6">
        <v>51</v>
      </c>
      <c r="AHA6">
        <v>51</v>
      </c>
      <c r="AHB6">
        <v>51</v>
      </c>
      <c r="AHC6">
        <v>51</v>
      </c>
      <c r="AHD6">
        <v>52</v>
      </c>
      <c r="AHE6">
        <v>52</v>
      </c>
      <c r="AHF6">
        <v>52</v>
      </c>
      <c r="AHG6">
        <v>52</v>
      </c>
      <c r="AHH6">
        <v>52</v>
      </c>
      <c r="AHI6">
        <v>52</v>
      </c>
      <c r="AHJ6">
        <v>52</v>
      </c>
      <c r="AHK6">
        <v>52</v>
      </c>
      <c r="AHL6">
        <v>52</v>
      </c>
      <c r="AHM6">
        <v>52</v>
      </c>
      <c r="AHN6">
        <v>52</v>
      </c>
      <c r="AHO6">
        <v>52</v>
      </c>
      <c r="AHP6">
        <v>52</v>
      </c>
      <c r="AHQ6">
        <v>52</v>
      </c>
      <c r="AHR6">
        <v>52</v>
      </c>
      <c r="AHS6">
        <v>52</v>
      </c>
      <c r="AHT6">
        <v>52</v>
      </c>
      <c r="AHU6">
        <v>52</v>
      </c>
      <c r="AHV6">
        <v>53</v>
      </c>
      <c r="AHW6">
        <v>53</v>
      </c>
      <c r="AHX6">
        <v>53</v>
      </c>
      <c r="AHY6">
        <v>53</v>
      </c>
      <c r="AHZ6">
        <v>53</v>
      </c>
      <c r="AIA6">
        <v>53</v>
      </c>
      <c r="AIB6">
        <v>53</v>
      </c>
      <c r="AIC6">
        <v>53</v>
      </c>
      <c r="AID6">
        <v>53</v>
      </c>
      <c r="AIE6">
        <v>53</v>
      </c>
      <c r="AIF6">
        <v>53</v>
      </c>
      <c r="AIG6">
        <v>53</v>
      </c>
      <c r="AIH6">
        <v>53</v>
      </c>
      <c r="AII6">
        <v>53</v>
      </c>
      <c r="AIJ6">
        <v>53</v>
      </c>
      <c r="AIK6">
        <v>53</v>
      </c>
      <c r="AIL6">
        <v>53</v>
      </c>
      <c r="AIM6">
        <v>53</v>
      </c>
      <c r="AIN6">
        <v>54</v>
      </c>
      <c r="AIO6">
        <v>54</v>
      </c>
      <c r="AIP6">
        <v>54</v>
      </c>
      <c r="AIQ6">
        <v>54</v>
      </c>
      <c r="AIR6">
        <v>54</v>
      </c>
      <c r="AIS6">
        <v>54</v>
      </c>
      <c r="AIT6">
        <v>54</v>
      </c>
      <c r="AIU6">
        <v>54</v>
      </c>
      <c r="AIV6">
        <v>54</v>
      </c>
      <c r="AIW6">
        <v>54</v>
      </c>
      <c r="AIX6">
        <v>54</v>
      </c>
      <c r="AIY6">
        <v>54</v>
      </c>
      <c r="AIZ6">
        <v>54</v>
      </c>
      <c r="AJA6">
        <v>54</v>
      </c>
      <c r="AJB6">
        <v>54</v>
      </c>
      <c r="AJC6">
        <v>54</v>
      </c>
      <c r="AJD6">
        <v>54</v>
      </c>
      <c r="AJE6">
        <v>54</v>
      </c>
      <c r="AJF6">
        <v>55</v>
      </c>
      <c r="AJG6">
        <v>55</v>
      </c>
      <c r="AJH6">
        <v>55</v>
      </c>
      <c r="AJI6">
        <v>55</v>
      </c>
      <c r="AJJ6">
        <v>55</v>
      </c>
      <c r="AJK6">
        <v>55</v>
      </c>
      <c r="AJL6">
        <v>55</v>
      </c>
      <c r="AJM6">
        <v>55</v>
      </c>
      <c r="AJN6">
        <v>55</v>
      </c>
      <c r="AJO6">
        <v>55</v>
      </c>
      <c r="AJP6">
        <v>55</v>
      </c>
      <c r="AJQ6">
        <v>55</v>
      </c>
      <c r="AJR6">
        <v>55</v>
      </c>
      <c r="AJS6">
        <v>55</v>
      </c>
      <c r="AJT6">
        <v>55</v>
      </c>
      <c r="AJU6">
        <v>55</v>
      </c>
      <c r="AJV6">
        <v>55</v>
      </c>
      <c r="AJW6">
        <v>55</v>
      </c>
      <c r="AJX6">
        <v>56</v>
      </c>
      <c r="AJY6">
        <v>56</v>
      </c>
      <c r="AJZ6">
        <v>56</v>
      </c>
      <c r="AKA6">
        <v>56</v>
      </c>
      <c r="AKB6">
        <v>56</v>
      </c>
      <c r="AKC6">
        <v>56</v>
      </c>
      <c r="AKD6">
        <v>56</v>
      </c>
      <c r="AKE6">
        <v>56</v>
      </c>
      <c r="AKF6">
        <v>56</v>
      </c>
      <c r="AKG6">
        <v>56</v>
      </c>
      <c r="AKH6">
        <v>56</v>
      </c>
      <c r="AKI6">
        <v>56</v>
      </c>
      <c r="AKJ6">
        <v>56</v>
      </c>
      <c r="AKK6">
        <v>56</v>
      </c>
      <c r="AKL6">
        <v>56</v>
      </c>
      <c r="AKM6">
        <v>56</v>
      </c>
      <c r="AKN6">
        <v>56</v>
      </c>
      <c r="AKO6">
        <v>56</v>
      </c>
      <c r="AKP6">
        <v>57</v>
      </c>
      <c r="AKQ6">
        <v>57</v>
      </c>
      <c r="AKR6">
        <v>57</v>
      </c>
      <c r="AKS6">
        <v>57</v>
      </c>
      <c r="AKT6">
        <v>57</v>
      </c>
      <c r="AKU6">
        <v>57</v>
      </c>
      <c r="AKV6">
        <v>57</v>
      </c>
      <c r="AKW6">
        <v>57</v>
      </c>
      <c r="AKX6">
        <v>57</v>
      </c>
      <c r="AKY6">
        <v>57</v>
      </c>
      <c r="AKZ6">
        <v>57</v>
      </c>
      <c r="ALA6">
        <v>57</v>
      </c>
      <c r="ALB6">
        <v>57</v>
      </c>
      <c r="ALC6">
        <v>57</v>
      </c>
      <c r="ALD6">
        <v>57</v>
      </c>
      <c r="ALE6">
        <v>57</v>
      </c>
      <c r="ALF6">
        <v>57</v>
      </c>
      <c r="ALG6">
        <v>57</v>
      </c>
      <c r="ALH6">
        <v>58</v>
      </c>
      <c r="ALI6">
        <v>58</v>
      </c>
      <c r="ALJ6">
        <v>58</v>
      </c>
      <c r="ALK6">
        <v>58</v>
      </c>
      <c r="ALL6">
        <v>58</v>
      </c>
      <c r="ALM6">
        <v>58</v>
      </c>
      <c r="ALN6">
        <v>58</v>
      </c>
      <c r="ALO6">
        <v>58</v>
      </c>
      <c r="ALP6">
        <v>58</v>
      </c>
      <c r="ALQ6">
        <v>58</v>
      </c>
      <c r="ALR6">
        <v>58</v>
      </c>
      <c r="ALS6">
        <v>58</v>
      </c>
      <c r="ALT6">
        <v>58</v>
      </c>
      <c r="ALU6">
        <v>58</v>
      </c>
      <c r="ALV6">
        <v>58</v>
      </c>
      <c r="ALW6">
        <v>58</v>
      </c>
      <c r="ALX6">
        <v>58</v>
      </c>
      <c r="ALY6">
        <v>58</v>
      </c>
      <c r="ALZ6">
        <v>59</v>
      </c>
      <c r="AMA6">
        <v>59</v>
      </c>
      <c r="AMB6">
        <v>59</v>
      </c>
      <c r="AMC6">
        <v>59</v>
      </c>
      <c r="AMD6">
        <v>59</v>
      </c>
      <c r="AME6">
        <v>59</v>
      </c>
      <c r="AMF6">
        <v>59</v>
      </c>
      <c r="AMG6">
        <v>59</v>
      </c>
      <c r="AMH6">
        <v>59</v>
      </c>
      <c r="AMI6">
        <v>59</v>
      </c>
      <c r="AMJ6">
        <v>59</v>
      </c>
      <c r="AMK6">
        <v>59</v>
      </c>
      <c r="AML6">
        <v>59</v>
      </c>
      <c r="AMM6">
        <v>59</v>
      </c>
      <c r="AMN6">
        <v>59</v>
      </c>
      <c r="AMO6">
        <v>59</v>
      </c>
      <c r="AMP6">
        <v>59</v>
      </c>
      <c r="AMQ6">
        <v>59</v>
      </c>
      <c r="AMR6">
        <v>60</v>
      </c>
      <c r="AMS6">
        <v>60</v>
      </c>
      <c r="AMT6">
        <v>60</v>
      </c>
      <c r="AMU6">
        <v>60</v>
      </c>
      <c r="AMV6">
        <v>60</v>
      </c>
      <c r="AMW6">
        <v>60</v>
      </c>
      <c r="AMX6">
        <v>60</v>
      </c>
      <c r="AMY6">
        <v>60</v>
      </c>
      <c r="AMZ6">
        <v>60</v>
      </c>
      <c r="ANA6">
        <v>60</v>
      </c>
      <c r="ANB6">
        <v>60</v>
      </c>
      <c r="ANC6">
        <v>60</v>
      </c>
      <c r="AND6">
        <v>60</v>
      </c>
      <c r="ANE6">
        <v>60</v>
      </c>
      <c r="ANF6">
        <v>60</v>
      </c>
      <c r="ANG6">
        <v>60</v>
      </c>
      <c r="ANH6">
        <v>60</v>
      </c>
      <c r="ANI6">
        <v>60</v>
      </c>
      <c r="ANJ6">
        <v>61</v>
      </c>
      <c r="ANK6">
        <v>61</v>
      </c>
      <c r="ANL6">
        <v>61</v>
      </c>
      <c r="ANM6">
        <v>61</v>
      </c>
      <c r="ANN6">
        <v>61</v>
      </c>
      <c r="ANO6">
        <v>61</v>
      </c>
      <c r="ANP6">
        <v>61</v>
      </c>
      <c r="ANQ6">
        <v>61</v>
      </c>
      <c r="ANR6">
        <v>61</v>
      </c>
      <c r="ANS6">
        <v>61</v>
      </c>
      <c r="ANT6">
        <v>61</v>
      </c>
      <c r="ANU6">
        <v>61</v>
      </c>
      <c r="ANV6">
        <v>61</v>
      </c>
      <c r="ANW6">
        <v>61</v>
      </c>
      <c r="ANX6">
        <v>61</v>
      </c>
      <c r="ANY6">
        <v>61</v>
      </c>
      <c r="ANZ6">
        <v>61</v>
      </c>
      <c r="AOA6">
        <v>61</v>
      </c>
      <c r="AOC6">
        <v>62</v>
      </c>
      <c r="AOD6">
        <v>62</v>
      </c>
      <c r="AOE6">
        <v>62</v>
      </c>
      <c r="AOF6">
        <v>62</v>
      </c>
      <c r="AOG6">
        <v>62</v>
      </c>
      <c r="AOH6">
        <v>62</v>
      </c>
      <c r="AOI6">
        <v>62</v>
      </c>
      <c r="AOJ6">
        <v>62</v>
      </c>
      <c r="AOK6">
        <v>62</v>
      </c>
      <c r="AOO6">
        <v>62</v>
      </c>
      <c r="AOP6">
        <v>62</v>
      </c>
      <c r="AOQ6">
        <v>62</v>
      </c>
      <c r="AOR6">
        <v>62</v>
      </c>
      <c r="AOS6">
        <v>62</v>
      </c>
      <c r="AOT6">
        <v>63</v>
      </c>
      <c r="AOU6">
        <v>63</v>
      </c>
      <c r="AOV6">
        <v>63</v>
      </c>
      <c r="AOW6">
        <v>63</v>
      </c>
      <c r="AOX6">
        <v>63</v>
      </c>
      <c r="AOY6">
        <v>63</v>
      </c>
      <c r="AOZ6">
        <v>63</v>
      </c>
      <c r="APA6">
        <v>63</v>
      </c>
      <c r="APB6">
        <v>63</v>
      </c>
      <c r="APC6">
        <v>63</v>
      </c>
      <c r="APD6">
        <v>63</v>
      </c>
      <c r="APE6">
        <v>63</v>
      </c>
      <c r="APF6">
        <v>63</v>
      </c>
      <c r="APG6">
        <v>63</v>
      </c>
      <c r="APH6">
        <v>63</v>
      </c>
      <c r="API6">
        <v>63</v>
      </c>
      <c r="APJ6">
        <v>63</v>
      </c>
      <c r="APK6">
        <v>63</v>
      </c>
      <c r="APL6">
        <v>64</v>
      </c>
      <c r="APM6">
        <v>64</v>
      </c>
      <c r="APN6">
        <v>64</v>
      </c>
      <c r="APO6">
        <v>64</v>
      </c>
      <c r="APP6">
        <v>64</v>
      </c>
      <c r="APQ6">
        <v>64</v>
      </c>
      <c r="APR6">
        <v>64</v>
      </c>
      <c r="APS6">
        <v>64</v>
      </c>
      <c r="APT6">
        <v>64</v>
      </c>
      <c r="APU6">
        <v>64</v>
      </c>
      <c r="APV6">
        <v>64</v>
      </c>
      <c r="APW6">
        <v>64</v>
      </c>
      <c r="APX6">
        <v>64</v>
      </c>
      <c r="APY6">
        <v>64</v>
      </c>
      <c r="APZ6">
        <v>64</v>
      </c>
      <c r="AQA6">
        <v>64</v>
      </c>
      <c r="AQB6">
        <v>64</v>
      </c>
      <c r="AQC6">
        <v>64</v>
      </c>
      <c r="AQD6">
        <v>65</v>
      </c>
      <c r="AQE6">
        <v>65</v>
      </c>
      <c r="AQF6">
        <v>65</v>
      </c>
      <c r="AQG6">
        <v>65</v>
      </c>
      <c r="AQH6">
        <v>65</v>
      </c>
      <c r="AQI6">
        <v>65</v>
      </c>
      <c r="AQJ6">
        <v>65</v>
      </c>
      <c r="AQK6">
        <v>65</v>
      </c>
      <c r="AQL6">
        <v>65</v>
      </c>
      <c r="AQM6">
        <v>65</v>
      </c>
      <c r="AQN6">
        <v>65</v>
      </c>
      <c r="AQO6">
        <v>65</v>
      </c>
      <c r="AQP6">
        <v>65</v>
      </c>
      <c r="AQQ6">
        <v>65</v>
      </c>
      <c r="AQR6">
        <v>65</v>
      </c>
      <c r="AQS6">
        <v>65</v>
      </c>
      <c r="AQT6">
        <v>65</v>
      </c>
      <c r="AQU6">
        <v>65</v>
      </c>
    </row>
    <row r="7" spans="1:1139" x14ac:dyDescent="0.3">
      <c r="A7" t="s">
        <v>525</v>
      </c>
      <c r="C7" t="s">
        <v>8</v>
      </c>
      <c r="D7">
        <v>4</v>
      </c>
      <c r="E7" s="10">
        <v>4</v>
      </c>
      <c r="F7">
        <v>2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  <c r="AC7">
        <v>2</v>
      </c>
      <c r="AD7">
        <v>2</v>
      </c>
      <c r="AE7">
        <v>2</v>
      </c>
      <c r="AF7">
        <v>2</v>
      </c>
      <c r="AG7">
        <v>2</v>
      </c>
      <c r="AH7">
        <v>2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2</v>
      </c>
      <c r="AQ7">
        <v>2</v>
      </c>
      <c r="AR7">
        <v>2</v>
      </c>
      <c r="AS7">
        <v>2</v>
      </c>
      <c r="AT7">
        <v>2</v>
      </c>
      <c r="AU7">
        <v>2</v>
      </c>
      <c r="AV7">
        <v>2</v>
      </c>
      <c r="AW7">
        <v>2</v>
      </c>
      <c r="AX7">
        <v>2</v>
      </c>
      <c r="AY7">
        <v>2</v>
      </c>
      <c r="AZ7">
        <v>2</v>
      </c>
      <c r="BA7">
        <v>2</v>
      </c>
      <c r="BB7">
        <v>2</v>
      </c>
      <c r="BC7">
        <v>2</v>
      </c>
      <c r="BD7">
        <v>2</v>
      </c>
      <c r="BE7">
        <v>2</v>
      </c>
      <c r="BF7">
        <v>2</v>
      </c>
      <c r="BG7">
        <v>2</v>
      </c>
      <c r="BH7">
        <v>2</v>
      </c>
      <c r="BI7">
        <v>2</v>
      </c>
      <c r="BJ7">
        <v>2</v>
      </c>
      <c r="BK7">
        <v>2</v>
      </c>
      <c r="BL7">
        <v>2</v>
      </c>
      <c r="BM7">
        <v>2</v>
      </c>
      <c r="BN7">
        <v>2</v>
      </c>
      <c r="BO7">
        <v>2</v>
      </c>
      <c r="BP7">
        <v>2</v>
      </c>
      <c r="BQ7">
        <v>2</v>
      </c>
      <c r="BR7">
        <v>2</v>
      </c>
      <c r="BS7">
        <v>2</v>
      </c>
      <c r="BT7">
        <v>2</v>
      </c>
      <c r="BU7">
        <v>2</v>
      </c>
      <c r="BV7">
        <v>2</v>
      </c>
      <c r="BW7">
        <v>2</v>
      </c>
      <c r="BX7">
        <v>2</v>
      </c>
      <c r="BY7">
        <v>2</v>
      </c>
      <c r="BZ7">
        <v>2</v>
      </c>
      <c r="CA7">
        <v>2</v>
      </c>
      <c r="CB7">
        <v>2</v>
      </c>
      <c r="CC7">
        <v>2</v>
      </c>
      <c r="CD7">
        <v>2</v>
      </c>
      <c r="CE7">
        <v>2</v>
      </c>
      <c r="CF7">
        <v>2</v>
      </c>
      <c r="CG7">
        <v>2</v>
      </c>
      <c r="CH7">
        <v>2</v>
      </c>
      <c r="CI7">
        <v>2</v>
      </c>
      <c r="CJ7">
        <v>2</v>
      </c>
      <c r="CK7">
        <v>2</v>
      </c>
      <c r="CL7">
        <v>2</v>
      </c>
      <c r="CM7">
        <v>2</v>
      </c>
      <c r="CN7">
        <v>2</v>
      </c>
      <c r="CO7">
        <v>2</v>
      </c>
      <c r="CP7">
        <v>2</v>
      </c>
      <c r="CQ7">
        <v>2</v>
      </c>
      <c r="CR7">
        <v>2</v>
      </c>
      <c r="CS7">
        <v>2</v>
      </c>
      <c r="CT7">
        <v>2</v>
      </c>
      <c r="CU7">
        <v>2</v>
      </c>
      <c r="CV7">
        <v>2</v>
      </c>
      <c r="CW7">
        <v>2</v>
      </c>
      <c r="CX7">
        <v>2</v>
      </c>
      <c r="CY7">
        <v>2</v>
      </c>
      <c r="CZ7">
        <v>2</v>
      </c>
      <c r="DA7">
        <v>2</v>
      </c>
      <c r="DB7">
        <v>2</v>
      </c>
      <c r="DC7">
        <v>2</v>
      </c>
      <c r="DD7">
        <v>2</v>
      </c>
      <c r="DE7">
        <v>2</v>
      </c>
      <c r="DF7">
        <v>2</v>
      </c>
      <c r="DG7">
        <v>2</v>
      </c>
      <c r="DH7">
        <v>2</v>
      </c>
      <c r="DI7">
        <v>2</v>
      </c>
      <c r="DJ7">
        <v>2</v>
      </c>
      <c r="DK7">
        <v>2</v>
      </c>
      <c r="DL7">
        <v>2</v>
      </c>
      <c r="DM7">
        <v>2</v>
      </c>
      <c r="DN7">
        <v>2</v>
      </c>
      <c r="DO7">
        <v>2</v>
      </c>
      <c r="DP7">
        <v>2</v>
      </c>
      <c r="DQ7">
        <v>2</v>
      </c>
      <c r="DR7">
        <v>2</v>
      </c>
      <c r="DS7">
        <v>2</v>
      </c>
      <c r="DT7">
        <v>2</v>
      </c>
      <c r="DU7">
        <v>2</v>
      </c>
      <c r="DV7">
        <v>2</v>
      </c>
      <c r="DW7">
        <v>2</v>
      </c>
      <c r="DX7">
        <v>2</v>
      </c>
      <c r="DY7">
        <v>2</v>
      </c>
      <c r="DZ7">
        <v>2</v>
      </c>
      <c r="EA7">
        <v>2</v>
      </c>
      <c r="EB7">
        <v>2</v>
      </c>
      <c r="EC7">
        <v>2</v>
      </c>
      <c r="ED7">
        <v>2</v>
      </c>
      <c r="EE7">
        <v>2</v>
      </c>
      <c r="EF7">
        <v>2</v>
      </c>
      <c r="EG7">
        <v>2</v>
      </c>
      <c r="EH7">
        <v>2</v>
      </c>
      <c r="EI7">
        <v>2</v>
      </c>
      <c r="EJ7">
        <v>2</v>
      </c>
      <c r="EK7">
        <v>2</v>
      </c>
      <c r="EL7">
        <v>2</v>
      </c>
      <c r="EM7">
        <v>2</v>
      </c>
      <c r="EN7">
        <v>2</v>
      </c>
      <c r="EO7">
        <v>2</v>
      </c>
      <c r="EP7">
        <v>2</v>
      </c>
      <c r="EQ7">
        <v>2</v>
      </c>
      <c r="ER7">
        <v>2</v>
      </c>
      <c r="ES7">
        <v>2</v>
      </c>
      <c r="ET7">
        <v>2</v>
      </c>
      <c r="EU7">
        <v>2</v>
      </c>
      <c r="EV7">
        <v>2</v>
      </c>
      <c r="EW7">
        <v>2</v>
      </c>
      <c r="EX7">
        <v>2</v>
      </c>
      <c r="EY7">
        <v>2</v>
      </c>
      <c r="EZ7">
        <v>2</v>
      </c>
      <c r="FA7">
        <v>2</v>
      </c>
      <c r="FB7">
        <v>2</v>
      </c>
      <c r="FC7">
        <v>2</v>
      </c>
      <c r="FD7">
        <v>2</v>
      </c>
      <c r="FE7">
        <v>2</v>
      </c>
      <c r="FF7">
        <v>2</v>
      </c>
      <c r="FG7">
        <v>2</v>
      </c>
      <c r="FH7">
        <v>2</v>
      </c>
      <c r="FI7">
        <v>2</v>
      </c>
      <c r="FJ7">
        <v>2</v>
      </c>
      <c r="FK7">
        <v>2</v>
      </c>
      <c r="FL7">
        <v>2</v>
      </c>
      <c r="FM7">
        <v>2</v>
      </c>
      <c r="FN7">
        <v>2</v>
      </c>
      <c r="FO7">
        <v>2</v>
      </c>
      <c r="FP7">
        <v>2</v>
      </c>
      <c r="FQ7">
        <v>2</v>
      </c>
      <c r="FR7">
        <v>2</v>
      </c>
      <c r="FS7">
        <v>2</v>
      </c>
      <c r="FT7">
        <v>2</v>
      </c>
      <c r="FU7">
        <v>2</v>
      </c>
      <c r="FV7">
        <v>2</v>
      </c>
      <c r="FW7">
        <v>2</v>
      </c>
      <c r="FX7">
        <v>2</v>
      </c>
      <c r="FY7">
        <v>2</v>
      </c>
      <c r="FZ7">
        <v>2</v>
      </c>
      <c r="GA7">
        <v>2</v>
      </c>
      <c r="GB7">
        <v>2</v>
      </c>
      <c r="GC7">
        <v>2</v>
      </c>
      <c r="GD7">
        <v>2</v>
      </c>
      <c r="GE7">
        <v>2</v>
      </c>
      <c r="GF7">
        <v>2</v>
      </c>
      <c r="GG7">
        <v>2</v>
      </c>
      <c r="GH7">
        <v>2</v>
      </c>
      <c r="GI7">
        <v>2</v>
      </c>
      <c r="GJ7">
        <v>2</v>
      </c>
      <c r="GK7">
        <v>2</v>
      </c>
      <c r="GL7">
        <v>2</v>
      </c>
      <c r="GM7">
        <v>2</v>
      </c>
      <c r="GN7">
        <v>2</v>
      </c>
      <c r="GO7">
        <v>2</v>
      </c>
      <c r="GP7">
        <v>2</v>
      </c>
      <c r="GQ7">
        <v>2</v>
      </c>
      <c r="GR7">
        <v>2</v>
      </c>
      <c r="GS7">
        <v>2</v>
      </c>
      <c r="GT7">
        <v>2</v>
      </c>
      <c r="GU7">
        <v>2</v>
      </c>
      <c r="GV7">
        <v>2</v>
      </c>
      <c r="GW7">
        <v>2</v>
      </c>
      <c r="GX7">
        <v>2</v>
      </c>
      <c r="GY7">
        <v>2</v>
      </c>
      <c r="GZ7">
        <v>2</v>
      </c>
      <c r="HA7">
        <v>2</v>
      </c>
      <c r="HB7">
        <v>2</v>
      </c>
      <c r="HC7">
        <v>2</v>
      </c>
      <c r="HD7">
        <v>2</v>
      </c>
      <c r="HE7">
        <v>2</v>
      </c>
      <c r="HF7">
        <v>2</v>
      </c>
      <c r="HG7">
        <v>2</v>
      </c>
      <c r="HH7">
        <v>2</v>
      </c>
      <c r="HI7">
        <v>2</v>
      </c>
      <c r="HJ7">
        <v>2</v>
      </c>
      <c r="HK7">
        <v>2</v>
      </c>
      <c r="HL7">
        <v>2</v>
      </c>
      <c r="HM7">
        <v>2</v>
      </c>
      <c r="HN7">
        <v>2</v>
      </c>
      <c r="HO7">
        <v>2</v>
      </c>
      <c r="HP7">
        <v>2</v>
      </c>
      <c r="HQ7">
        <v>2</v>
      </c>
      <c r="HR7">
        <v>2</v>
      </c>
      <c r="HS7">
        <v>2</v>
      </c>
      <c r="HT7">
        <v>2</v>
      </c>
      <c r="HU7">
        <v>2</v>
      </c>
      <c r="HV7">
        <v>2</v>
      </c>
      <c r="HW7">
        <v>2</v>
      </c>
      <c r="HX7">
        <v>2</v>
      </c>
      <c r="HY7">
        <v>2</v>
      </c>
      <c r="HZ7">
        <v>2</v>
      </c>
      <c r="IA7">
        <v>2</v>
      </c>
      <c r="IB7">
        <v>2</v>
      </c>
      <c r="IC7">
        <v>2</v>
      </c>
      <c r="ID7">
        <v>2</v>
      </c>
      <c r="IE7">
        <v>2</v>
      </c>
      <c r="IF7">
        <v>2</v>
      </c>
      <c r="IG7">
        <v>2</v>
      </c>
      <c r="IH7">
        <v>2</v>
      </c>
      <c r="II7">
        <v>2</v>
      </c>
      <c r="IJ7">
        <v>2</v>
      </c>
      <c r="IK7">
        <v>2</v>
      </c>
      <c r="IL7">
        <v>2</v>
      </c>
      <c r="IM7">
        <v>2</v>
      </c>
      <c r="IN7">
        <v>2</v>
      </c>
      <c r="IO7">
        <v>2</v>
      </c>
      <c r="IP7">
        <v>2</v>
      </c>
      <c r="IQ7">
        <v>2</v>
      </c>
      <c r="IR7">
        <v>2</v>
      </c>
      <c r="IS7">
        <v>2</v>
      </c>
      <c r="IT7">
        <v>2</v>
      </c>
      <c r="IU7">
        <v>2</v>
      </c>
      <c r="IV7">
        <v>2</v>
      </c>
      <c r="IW7">
        <v>2</v>
      </c>
      <c r="IX7">
        <v>2</v>
      </c>
      <c r="IY7">
        <v>2</v>
      </c>
      <c r="IZ7">
        <v>2</v>
      </c>
      <c r="JA7">
        <v>2</v>
      </c>
      <c r="JB7">
        <v>2</v>
      </c>
      <c r="JC7">
        <v>2</v>
      </c>
      <c r="JD7">
        <v>2</v>
      </c>
      <c r="JE7">
        <v>2</v>
      </c>
      <c r="JF7">
        <v>2</v>
      </c>
      <c r="JG7">
        <v>2</v>
      </c>
      <c r="JH7">
        <v>2</v>
      </c>
      <c r="JI7">
        <v>2</v>
      </c>
      <c r="JJ7">
        <v>2</v>
      </c>
      <c r="JK7">
        <v>2</v>
      </c>
      <c r="JL7">
        <v>2</v>
      </c>
      <c r="JM7">
        <v>2</v>
      </c>
      <c r="JN7">
        <v>2</v>
      </c>
      <c r="JO7">
        <v>2</v>
      </c>
      <c r="JP7">
        <v>2</v>
      </c>
      <c r="JQ7">
        <v>2</v>
      </c>
      <c r="JR7">
        <v>2</v>
      </c>
      <c r="JS7">
        <v>2</v>
      </c>
      <c r="JT7">
        <v>2</v>
      </c>
      <c r="JU7">
        <v>2</v>
      </c>
      <c r="JV7">
        <v>2</v>
      </c>
      <c r="JW7">
        <v>2</v>
      </c>
      <c r="JX7">
        <v>2</v>
      </c>
      <c r="JY7">
        <v>2</v>
      </c>
      <c r="JZ7">
        <v>2</v>
      </c>
      <c r="KA7">
        <v>2</v>
      </c>
      <c r="KB7">
        <v>2</v>
      </c>
      <c r="KC7">
        <v>2</v>
      </c>
      <c r="KD7">
        <v>2</v>
      </c>
      <c r="KE7">
        <v>2</v>
      </c>
      <c r="KF7">
        <v>2</v>
      </c>
      <c r="KG7">
        <v>2</v>
      </c>
      <c r="KH7">
        <v>2</v>
      </c>
      <c r="KI7">
        <v>2</v>
      </c>
      <c r="KJ7">
        <v>2</v>
      </c>
      <c r="KK7">
        <v>2</v>
      </c>
      <c r="KL7">
        <v>2</v>
      </c>
      <c r="KM7">
        <v>2</v>
      </c>
      <c r="KN7">
        <v>2</v>
      </c>
      <c r="KO7">
        <v>2</v>
      </c>
      <c r="KP7">
        <v>2</v>
      </c>
      <c r="KQ7">
        <v>2</v>
      </c>
      <c r="KR7">
        <v>2</v>
      </c>
      <c r="KS7">
        <v>2</v>
      </c>
      <c r="KT7">
        <v>2</v>
      </c>
      <c r="KU7">
        <v>2</v>
      </c>
      <c r="KV7">
        <v>2</v>
      </c>
      <c r="KW7">
        <v>2</v>
      </c>
      <c r="KX7">
        <v>2</v>
      </c>
      <c r="KY7">
        <v>2</v>
      </c>
      <c r="KZ7">
        <v>2</v>
      </c>
      <c r="LA7">
        <v>2</v>
      </c>
      <c r="LB7">
        <v>2</v>
      </c>
      <c r="LC7">
        <v>2</v>
      </c>
      <c r="LD7">
        <v>2</v>
      </c>
      <c r="LE7">
        <v>2</v>
      </c>
      <c r="LF7">
        <v>2</v>
      </c>
      <c r="LG7">
        <v>2</v>
      </c>
      <c r="LH7">
        <v>2</v>
      </c>
      <c r="LI7">
        <v>2</v>
      </c>
      <c r="LJ7">
        <v>2</v>
      </c>
      <c r="LK7">
        <v>2</v>
      </c>
      <c r="LL7">
        <v>2</v>
      </c>
      <c r="LM7">
        <v>2</v>
      </c>
      <c r="LN7">
        <v>2</v>
      </c>
      <c r="LO7">
        <v>2</v>
      </c>
      <c r="LP7">
        <v>2</v>
      </c>
      <c r="LQ7">
        <v>2</v>
      </c>
      <c r="LR7">
        <v>2</v>
      </c>
      <c r="LS7">
        <v>2</v>
      </c>
      <c r="LT7">
        <v>2</v>
      </c>
      <c r="LU7">
        <v>2</v>
      </c>
      <c r="LV7">
        <v>2</v>
      </c>
      <c r="LW7">
        <v>2</v>
      </c>
      <c r="LX7">
        <v>2</v>
      </c>
      <c r="LY7">
        <v>2</v>
      </c>
      <c r="LZ7">
        <v>2</v>
      </c>
      <c r="MA7">
        <v>2</v>
      </c>
      <c r="MB7">
        <v>2</v>
      </c>
      <c r="MC7">
        <v>2</v>
      </c>
      <c r="MD7">
        <v>2</v>
      </c>
      <c r="ME7">
        <v>2</v>
      </c>
      <c r="MF7">
        <v>2</v>
      </c>
      <c r="MG7">
        <v>2</v>
      </c>
      <c r="MH7">
        <v>2</v>
      </c>
      <c r="MI7">
        <v>2</v>
      </c>
      <c r="MJ7">
        <v>2</v>
      </c>
      <c r="MK7">
        <v>2</v>
      </c>
      <c r="ML7">
        <v>2</v>
      </c>
      <c r="MM7">
        <v>2</v>
      </c>
      <c r="MN7">
        <v>2</v>
      </c>
      <c r="MO7">
        <v>2</v>
      </c>
      <c r="MP7">
        <v>2</v>
      </c>
      <c r="MQ7">
        <v>2</v>
      </c>
      <c r="MR7">
        <v>2</v>
      </c>
      <c r="MS7">
        <v>2</v>
      </c>
      <c r="MT7">
        <v>2</v>
      </c>
      <c r="MU7">
        <v>2</v>
      </c>
      <c r="MV7">
        <v>2</v>
      </c>
      <c r="MW7">
        <v>2</v>
      </c>
      <c r="MX7">
        <v>2</v>
      </c>
      <c r="MY7">
        <v>2</v>
      </c>
      <c r="MZ7">
        <v>2</v>
      </c>
      <c r="NA7">
        <v>2</v>
      </c>
      <c r="NB7">
        <v>2</v>
      </c>
      <c r="NC7">
        <v>2</v>
      </c>
      <c r="ND7">
        <v>2</v>
      </c>
      <c r="NE7">
        <v>2</v>
      </c>
      <c r="NF7">
        <v>2</v>
      </c>
      <c r="NG7">
        <v>2</v>
      </c>
      <c r="NH7">
        <v>2</v>
      </c>
      <c r="NI7">
        <v>2</v>
      </c>
      <c r="NJ7">
        <v>2</v>
      </c>
      <c r="NK7">
        <v>2</v>
      </c>
      <c r="NL7">
        <v>2</v>
      </c>
      <c r="NM7">
        <v>2</v>
      </c>
      <c r="NN7">
        <v>2</v>
      </c>
      <c r="NO7">
        <v>2</v>
      </c>
      <c r="NP7">
        <v>2</v>
      </c>
      <c r="NQ7">
        <v>2</v>
      </c>
      <c r="NR7">
        <v>2</v>
      </c>
      <c r="NS7">
        <v>2</v>
      </c>
      <c r="NT7">
        <v>4</v>
      </c>
      <c r="NU7">
        <v>4</v>
      </c>
      <c r="NV7">
        <v>4</v>
      </c>
      <c r="NW7">
        <v>4</v>
      </c>
      <c r="NX7">
        <v>4</v>
      </c>
      <c r="NY7">
        <v>4</v>
      </c>
      <c r="NZ7">
        <v>4</v>
      </c>
      <c r="OA7">
        <v>4</v>
      </c>
      <c r="OB7">
        <v>4</v>
      </c>
      <c r="OC7">
        <v>4</v>
      </c>
      <c r="OD7">
        <v>4</v>
      </c>
      <c r="OE7">
        <v>4</v>
      </c>
      <c r="OF7">
        <v>4</v>
      </c>
      <c r="OG7">
        <v>4</v>
      </c>
      <c r="OH7">
        <v>4</v>
      </c>
      <c r="OI7">
        <v>4</v>
      </c>
      <c r="OJ7">
        <v>4</v>
      </c>
      <c r="OK7">
        <v>4</v>
      </c>
      <c r="OL7">
        <v>4</v>
      </c>
      <c r="OM7">
        <v>4</v>
      </c>
      <c r="ON7">
        <v>4</v>
      </c>
      <c r="OO7">
        <v>4</v>
      </c>
      <c r="OP7">
        <v>4</v>
      </c>
      <c r="OQ7">
        <v>4</v>
      </c>
      <c r="OR7">
        <v>4</v>
      </c>
      <c r="OS7">
        <v>4</v>
      </c>
      <c r="OT7">
        <v>4</v>
      </c>
      <c r="OU7">
        <v>4</v>
      </c>
      <c r="OV7">
        <v>4</v>
      </c>
      <c r="OW7">
        <v>4</v>
      </c>
      <c r="OX7">
        <v>4</v>
      </c>
      <c r="OY7">
        <v>4</v>
      </c>
      <c r="OZ7">
        <v>4</v>
      </c>
      <c r="PA7">
        <v>4</v>
      </c>
      <c r="PB7">
        <v>4</v>
      </c>
      <c r="PC7">
        <v>4</v>
      </c>
      <c r="PD7">
        <v>4</v>
      </c>
      <c r="PE7">
        <v>4</v>
      </c>
      <c r="PF7">
        <v>4</v>
      </c>
      <c r="PG7">
        <v>4</v>
      </c>
      <c r="PH7">
        <v>4</v>
      </c>
      <c r="PI7">
        <v>4</v>
      </c>
      <c r="PJ7">
        <v>4</v>
      </c>
      <c r="PK7">
        <v>4</v>
      </c>
      <c r="PL7">
        <v>4</v>
      </c>
      <c r="PM7">
        <v>4</v>
      </c>
      <c r="PN7">
        <v>4</v>
      </c>
      <c r="PO7">
        <v>4</v>
      </c>
      <c r="PP7">
        <v>4</v>
      </c>
      <c r="PQ7">
        <v>4</v>
      </c>
      <c r="PR7">
        <v>4</v>
      </c>
      <c r="PS7">
        <v>4</v>
      </c>
      <c r="PT7">
        <v>4</v>
      </c>
      <c r="PU7">
        <v>4</v>
      </c>
      <c r="PV7">
        <v>4</v>
      </c>
      <c r="PW7">
        <v>4</v>
      </c>
      <c r="PX7">
        <v>4</v>
      </c>
      <c r="PY7">
        <v>4</v>
      </c>
      <c r="PZ7">
        <v>4</v>
      </c>
      <c r="QA7">
        <v>4</v>
      </c>
      <c r="QB7">
        <v>4</v>
      </c>
      <c r="QC7">
        <v>4</v>
      </c>
      <c r="QD7">
        <v>4</v>
      </c>
      <c r="QE7">
        <v>4</v>
      </c>
      <c r="QF7">
        <v>4</v>
      </c>
      <c r="QG7">
        <v>4</v>
      </c>
      <c r="QH7">
        <v>4</v>
      </c>
      <c r="QI7">
        <v>4</v>
      </c>
      <c r="QJ7">
        <v>4</v>
      </c>
      <c r="QK7">
        <v>4</v>
      </c>
      <c r="QL7">
        <v>4</v>
      </c>
      <c r="QM7">
        <v>4</v>
      </c>
      <c r="QN7">
        <v>4</v>
      </c>
      <c r="QO7">
        <v>4</v>
      </c>
      <c r="QP7">
        <v>4</v>
      </c>
      <c r="QQ7">
        <v>4</v>
      </c>
      <c r="QR7">
        <v>4</v>
      </c>
      <c r="QS7">
        <v>4</v>
      </c>
      <c r="QT7">
        <v>4</v>
      </c>
      <c r="QU7">
        <v>4</v>
      </c>
      <c r="QV7">
        <v>4</v>
      </c>
      <c r="QW7">
        <v>4</v>
      </c>
      <c r="QX7">
        <v>4</v>
      </c>
      <c r="QY7">
        <v>4</v>
      </c>
      <c r="QZ7">
        <v>4</v>
      </c>
      <c r="RA7">
        <v>4</v>
      </c>
      <c r="RB7">
        <v>4</v>
      </c>
      <c r="RC7">
        <v>4</v>
      </c>
      <c r="RD7">
        <v>4</v>
      </c>
      <c r="RE7">
        <v>4</v>
      </c>
      <c r="RF7">
        <v>4</v>
      </c>
      <c r="RG7">
        <v>4</v>
      </c>
      <c r="RH7">
        <v>4</v>
      </c>
      <c r="RI7">
        <v>4</v>
      </c>
      <c r="RJ7">
        <v>4</v>
      </c>
      <c r="RK7">
        <v>4</v>
      </c>
      <c r="RL7">
        <v>4</v>
      </c>
      <c r="RM7">
        <v>4</v>
      </c>
      <c r="RN7">
        <v>4</v>
      </c>
      <c r="RO7">
        <v>4</v>
      </c>
      <c r="RP7">
        <v>4</v>
      </c>
      <c r="RQ7">
        <v>4</v>
      </c>
      <c r="RR7">
        <v>4</v>
      </c>
      <c r="RS7">
        <v>4</v>
      </c>
      <c r="RT7">
        <v>4</v>
      </c>
      <c r="RU7">
        <v>4</v>
      </c>
      <c r="RV7">
        <v>4</v>
      </c>
      <c r="RW7">
        <v>4</v>
      </c>
      <c r="RX7">
        <v>4</v>
      </c>
      <c r="RY7">
        <v>4</v>
      </c>
      <c r="RZ7">
        <v>4</v>
      </c>
      <c r="SA7">
        <v>4</v>
      </c>
      <c r="SB7">
        <v>4</v>
      </c>
      <c r="SC7">
        <v>4</v>
      </c>
      <c r="SD7">
        <v>4</v>
      </c>
      <c r="SE7">
        <v>4</v>
      </c>
      <c r="SF7">
        <v>4</v>
      </c>
      <c r="SG7">
        <v>4</v>
      </c>
      <c r="SH7">
        <v>4</v>
      </c>
      <c r="SI7">
        <v>4</v>
      </c>
      <c r="SJ7">
        <v>4</v>
      </c>
      <c r="SK7">
        <v>4</v>
      </c>
      <c r="SL7">
        <v>4</v>
      </c>
      <c r="SM7">
        <v>4</v>
      </c>
      <c r="SN7">
        <v>4</v>
      </c>
      <c r="SO7">
        <v>4</v>
      </c>
      <c r="SP7">
        <v>4</v>
      </c>
      <c r="SQ7">
        <v>4</v>
      </c>
      <c r="SR7">
        <v>4</v>
      </c>
      <c r="SS7">
        <v>4</v>
      </c>
      <c r="ST7">
        <v>4</v>
      </c>
      <c r="SU7">
        <v>4</v>
      </c>
      <c r="SV7">
        <v>4</v>
      </c>
      <c r="SW7">
        <v>4</v>
      </c>
      <c r="SX7">
        <v>4</v>
      </c>
      <c r="SY7">
        <v>4</v>
      </c>
      <c r="SZ7">
        <v>4</v>
      </c>
      <c r="TA7">
        <v>4</v>
      </c>
      <c r="TB7">
        <v>4</v>
      </c>
      <c r="TC7">
        <v>4</v>
      </c>
      <c r="TD7">
        <v>4</v>
      </c>
      <c r="TE7">
        <v>4</v>
      </c>
      <c r="TF7">
        <v>4</v>
      </c>
      <c r="TG7">
        <v>4</v>
      </c>
      <c r="TH7">
        <v>4</v>
      </c>
      <c r="TI7">
        <v>4</v>
      </c>
      <c r="TJ7">
        <v>4</v>
      </c>
      <c r="TK7">
        <v>4</v>
      </c>
      <c r="TL7">
        <v>4</v>
      </c>
      <c r="TM7">
        <v>4</v>
      </c>
      <c r="TN7">
        <v>4</v>
      </c>
      <c r="TO7">
        <v>4</v>
      </c>
      <c r="TP7">
        <v>4</v>
      </c>
      <c r="TQ7">
        <v>4</v>
      </c>
      <c r="TR7">
        <v>4</v>
      </c>
      <c r="TS7">
        <v>4</v>
      </c>
      <c r="TT7">
        <v>4</v>
      </c>
      <c r="TU7">
        <v>4</v>
      </c>
      <c r="TV7">
        <v>4</v>
      </c>
      <c r="TW7">
        <v>4</v>
      </c>
      <c r="TX7">
        <v>4</v>
      </c>
      <c r="TY7">
        <v>4</v>
      </c>
      <c r="TZ7">
        <v>4</v>
      </c>
      <c r="UA7">
        <v>4</v>
      </c>
      <c r="UB7">
        <v>4</v>
      </c>
      <c r="UC7">
        <v>4</v>
      </c>
      <c r="UD7">
        <v>4</v>
      </c>
      <c r="UE7">
        <v>4</v>
      </c>
      <c r="UF7">
        <v>4</v>
      </c>
      <c r="UG7">
        <v>4</v>
      </c>
      <c r="UH7">
        <v>4</v>
      </c>
      <c r="UI7">
        <v>4</v>
      </c>
      <c r="UJ7">
        <v>4</v>
      </c>
      <c r="UK7">
        <v>4</v>
      </c>
      <c r="UL7">
        <v>4</v>
      </c>
      <c r="UM7">
        <v>4</v>
      </c>
      <c r="UN7">
        <v>4</v>
      </c>
      <c r="UO7">
        <v>4</v>
      </c>
      <c r="UP7">
        <v>4</v>
      </c>
      <c r="UQ7">
        <v>4</v>
      </c>
      <c r="UR7">
        <v>4</v>
      </c>
      <c r="US7">
        <v>4</v>
      </c>
      <c r="UT7">
        <v>4</v>
      </c>
      <c r="UU7">
        <v>4</v>
      </c>
      <c r="UV7">
        <v>4</v>
      </c>
      <c r="UW7">
        <v>4</v>
      </c>
      <c r="UX7">
        <v>4</v>
      </c>
      <c r="UY7">
        <v>4</v>
      </c>
      <c r="UZ7">
        <v>4</v>
      </c>
      <c r="VA7">
        <v>4</v>
      </c>
      <c r="VB7">
        <v>4</v>
      </c>
      <c r="VC7">
        <v>4</v>
      </c>
      <c r="VD7">
        <v>4</v>
      </c>
      <c r="VE7">
        <v>4</v>
      </c>
      <c r="VF7">
        <v>4</v>
      </c>
      <c r="VG7">
        <v>4</v>
      </c>
      <c r="VH7">
        <v>4</v>
      </c>
      <c r="VI7">
        <v>4</v>
      </c>
      <c r="VJ7">
        <v>4</v>
      </c>
      <c r="VK7">
        <v>4</v>
      </c>
      <c r="VL7">
        <v>4</v>
      </c>
      <c r="VM7">
        <v>4</v>
      </c>
      <c r="VN7">
        <v>4</v>
      </c>
      <c r="VO7">
        <v>4</v>
      </c>
      <c r="VP7">
        <v>4</v>
      </c>
      <c r="VQ7">
        <v>4</v>
      </c>
      <c r="VR7">
        <v>4</v>
      </c>
      <c r="VS7">
        <v>4</v>
      </c>
      <c r="VT7">
        <v>4</v>
      </c>
      <c r="VU7">
        <v>4</v>
      </c>
      <c r="VV7">
        <v>4</v>
      </c>
      <c r="VW7">
        <v>4</v>
      </c>
      <c r="VX7">
        <v>4</v>
      </c>
      <c r="VY7">
        <v>4</v>
      </c>
      <c r="VZ7">
        <v>4</v>
      </c>
      <c r="WA7">
        <v>4</v>
      </c>
      <c r="WB7">
        <v>4</v>
      </c>
      <c r="WC7">
        <v>4</v>
      </c>
      <c r="WD7">
        <v>4</v>
      </c>
      <c r="WE7">
        <v>4</v>
      </c>
      <c r="WF7">
        <v>4</v>
      </c>
      <c r="WG7">
        <v>4</v>
      </c>
      <c r="WH7">
        <v>4</v>
      </c>
      <c r="WI7">
        <v>4</v>
      </c>
      <c r="WJ7">
        <v>4</v>
      </c>
      <c r="WK7">
        <v>4</v>
      </c>
      <c r="WL7">
        <v>4</v>
      </c>
      <c r="WM7">
        <v>4</v>
      </c>
      <c r="WN7">
        <v>4</v>
      </c>
      <c r="WO7">
        <v>4</v>
      </c>
      <c r="WP7">
        <v>4</v>
      </c>
      <c r="WQ7">
        <v>4</v>
      </c>
      <c r="WR7">
        <v>4</v>
      </c>
      <c r="WS7">
        <v>4</v>
      </c>
      <c r="WT7">
        <v>4</v>
      </c>
      <c r="WU7">
        <v>4</v>
      </c>
      <c r="WV7">
        <v>4</v>
      </c>
      <c r="WW7">
        <v>4</v>
      </c>
      <c r="WX7">
        <v>4</v>
      </c>
      <c r="WY7">
        <v>4</v>
      </c>
      <c r="WZ7">
        <v>4</v>
      </c>
      <c r="XA7">
        <v>4</v>
      </c>
      <c r="XB7">
        <v>4</v>
      </c>
      <c r="XC7">
        <v>4</v>
      </c>
      <c r="XD7">
        <v>4</v>
      </c>
      <c r="XE7">
        <v>4</v>
      </c>
      <c r="XF7">
        <v>4</v>
      </c>
      <c r="XG7">
        <v>4</v>
      </c>
      <c r="XH7">
        <v>4</v>
      </c>
      <c r="XI7">
        <v>4</v>
      </c>
      <c r="XJ7">
        <v>4</v>
      </c>
      <c r="XK7">
        <v>4</v>
      </c>
      <c r="XL7">
        <v>4</v>
      </c>
      <c r="XM7">
        <v>4</v>
      </c>
      <c r="XN7">
        <v>4</v>
      </c>
      <c r="XO7">
        <v>4</v>
      </c>
      <c r="XP7">
        <v>4</v>
      </c>
      <c r="XQ7">
        <v>4</v>
      </c>
      <c r="XR7">
        <v>4</v>
      </c>
      <c r="XS7">
        <v>4</v>
      </c>
      <c r="XT7">
        <v>4</v>
      </c>
      <c r="XU7">
        <v>4</v>
      </c>
      <c r="XV7">
        <v>4</v>
      </c>
      <c r="XW7">
        <v>4</v>
      </c>
      <c r="XX7">
        <v>4</v>
      </c>
      <c r="XY7">
        <v>4</v>
      </c>
      <c r="XZ7">
        <v>4</v>
      </c>
      <c r="YA7">
        <v>4</v>
      </c>
      <c r="YB7">
        <v>4</v>
      </c>
      <c r="YC7">
        <v>4</v>
      </c>
      <c r="YD7">
        <v>4</v>
      </c>
      <c r="YE7">
        <v>4</v>
      </c>
      <c r="YF7">
        <v>4</v>
      </c>
      <c r="YG7">
        <v>4</v>
      </c>
      <c r="YH7">
        <v>4</v>
      </c>
      <c r="YI7">
        <v>4</v>
      </c>
      <c r="YJ7">
        <v>4</v>
      </c>
      <c r="YK7">
        <v>4</v>
      </c>
      <c r="YL7">
        <v>4</v>
      </c>
      <c r="YM7">
        <v>4</v>
      </c>
      <c r="YN7">
        <v>4</v>
      </c>
      <c r="YO7">
        <v>4</v>
      </c>
      <c r="YP7">
        <v>4</v>
      </c>
      <c r="YQ7">
        <v>4</v>
      </c>
      <c r="YR7">
        <v>4</v>
      </c>
      <c r="YS7">
        <v>4</v>
      </c>
      <c r="YT7">
        <v>4</v>
      </c>
      <c r="YU7">
        <v>4</v>
      </c>
      <c r="YV7">
        <v>4</v>
      </c>
      <c r="YW7">
        <v>4</v>
      </c>
      <c r="YX7">
        <v>4</v>
      </c>
      <c r="YY7">
        <v>4</v>
      </c>
      <c r="YZ7">
        <v>4</v>
      </c>
      <c r="ZA7">
        <v>4</v>
      </c>
      <c r="ZB7">
        <v>4</v>
      </c>
      <c r="ZC7">
        <v>4</v>
      </c>
      <c r="ZD7">
        <v>4</v>
      </c>
      <c r="ZE7">
        <v>4</v>
      </c>
      <c r="ZF7">
        <v>4</v>
      </c>
      <c r="ZG7">
        <v>4</v>
      </c>
      <c r="ZH7">
        <v>4</v>
      </c>
      <c r="ZI7">
        <v>4</v>
      </c>
      <c r="ZJ7">
        <v>4</v>
      </c>
      <c r="ZK7">
        <v>4</v>
      </c>
      <c r="ZL7">
        <v>4</v>
      </c>
      <c r="ZM7">
        <v>4</v>
      </c>
      <c r="ZN7">
        <v>4</v>
      </c>
      <c r="ZO7">
        <v>4</v>
      </c>
      <c r="ZP7" s="10">
        <v>4</v>
      </c>
      <c r="ZQ7">
        <v>4</v>
      </c>
      <c r="ZR7">
        <v>4</v>
      </c>
      <c r="ZS7">
        <v>4</v>
      </c>
      <c r="ZT7">
        <v>4</v>
      </c>
      <c r="ZU7">
        <v>4</v>
      </c>
      <c r="ZV7">
        <v>4</v>
      </c>
      <c r="ZW7">
        <v>4</v>
      </c>
      <c r="ZX7">
        <v>4</v>
      </c>
      <c r="ZY7">
        <v>4</v>
      </c>
      <c r="ZZ7">
        <v>4</v>
      </c>
      <c r="AAA7">
        <v>4</v>
      </c>
      <c r="AAB7">
        <v>4</v>
      </c>
      <c r="AAC7">
        <v>4</v>
      </c>
      <c r="AAD7">
        <v>4</v>
      </c>
      <c r="AAE7">
        <v>4</v>
      </c>
      <c r="AAF7">
        <v>4</v>
      </c>
      <c r="AAG7">
        <v>4</v>
      </c>
      <c r="AAH7">
        <v>4</v>
      </c>
      <c r="AAI7">
        <v>4</v>
      </c>
      <c r="AAJ7">
        <v>4</v>
      </c>
      <c r="AAK7">
        <v>4</v>
      </c>
      <c r="AAL7">
        <v>4</v>
      </c>
      <c r="AAM7">
        <v>4</v>
      </c>
      <c r="AAN7">
        <v>4</v>
      </c>
      <c r="AAO7">
        <v>4</v>
      </c>
      <c r="AAP7">
        <v>4</v>
      </c>
      <c r="AAQ7">
        <v>4</v>
      </c>
      <c r="AAR7">
        <v>4</v>
      </c>
      <c r="AAS7">
        <v>4</v>
      </c>
      <c r="AAT7">
        <v>4</v>
      </c>
      <c r="AAU7">
        <v>4</v>
      </c>
      <c r="AAV7">
        <v>4</v>
      </c>
      <c r="AAW7">
        <v>4</v>
      </c>
      <c r="AAX7">
        <v>4</v>
      </c>
      <c r="AAY7">
        <v>4</v>
      </c>
      <c r="AAZ7">
        <v>4</v>
      </c>
      <c r="ABA7">
        <v>4</v>
      </c>
      <c r="ABB7">
        <v>4</v>
      </c>
      <c r="ABC7">
        <v>4</v>
      </c>
      <c r="ABD7">
        <v>4</v>
      </c>
      <c r="ABE7">
        <v>4</v>
      </c>
      <c r="ABF7">
        <v>4</v>
      </c>
      <c r="ABG7">
        <v>4</v>
      </c>
      <c r="ABH7">
        <v>4</v>
      </c>
      <c r="ABI7">
        <v>4</v>
      </c>
      <c r="ABJ7">
        <v>4</v>
      </c>
      <c r="ABK7">
        <v>4</v>
      </c>
      <c r="ABL7">
        <v>4</v>
      </c>
      <c r="ABM7">
        <v>4</v>
      </c>
      <c r="ABN7">
        <v>4</v>
      </c>
      <c r="ABO7">
        <v>4</v>
      </c>
      <c r="ABP7">
        <v>4</v>
      </c>
      <c r="ABQ7">
        <v>4</v>
      </c>
      <c r="ABR7">
        <v>4</v>
      </c>
      <c r="ABS7">
        <v>4</v>
      </c>
      <c r="ABT7">
        <v>4</v>
      </c>
      <c r="ABU7">
        <v>4</v>
      </c>
      <c r="ABV7">
        <v>4</v>
      </c>
      <c r="ABW7">
        <v>4</v>
      </c>
      <c r="ABX7">
        <v>4</v>
      </c>
      <c r="ABY7">
        <v>4</v>
      </c>
      <c r="ABZ7">
        <v>4</v>
      </c>
      <c r="ACA7">
        <v>4</v>
      </c>
      <c r="ACB7">
        <v>4</v>
      </c>
      <c r="ACC7">
        <v>4</v>
      </c>
      <c r="ACD7">
        <v>4</v>
      </c>
      <c r="ACE7">
        <v>4</v>
      </c>
      <c r="ACF7">
        <v>4</v>
      </c>
      <c r="ACG7">
        <v>4</v>
      </c>
      <c r="ACH7">
        <v>6</v>
      </c>
      <c r="ACI7">
        <v>6</v>
      </c>
      <c r="ACJ7">
        <v>6</v>
      </c>
      <c r="ACK7">
        <v>6</v>
      </c>
      <c r="ACL7">
        <v>6</v>
      </c>
      <c r="ACM7">
        <v>6</v>
      </c>
      <c r="ACN7">
        <v>6</v>
      </c>
      <c r="ACO7">
        <v>6</v>
      </c>
      <c r="ACP7">
        <v>6</v>
      </c>
      <c r="ACQ7">
        <v>6</v>
      </c>
      <c r="ACR7">
        <v>6</v>
      </c>
      <c r="ACS7">
        <v>6</v>
      </c>
      <c r="ACT7">
        <v>6</v>
      </c>
      <c r="ACU7">
        <v>6</v>
      </c>
      <c r="ACV7">
        <v>6</v>
      </c>
      <c r="ACW7">
        <v>6</v>
      </c>
      <c r="ACX7">
        <v>6</v>
      </c>
      <c r="ACY7">
        <v>6</v>
      </c>
      <c r="ACZ7">
        <v>6</v>
      </c>
      <c r="ADA7">
        <v>6</v>
      </c>
      <c r="ADB7">
        <v>6</v>
      </c>
      <c r="ADC7">
        <v>6</v>
      </c>
      <c r="ADD7">
        <v>6</v>
      </c>
      <c r="ADE7">
        <v>6</v>
      </c>
      <c r="ADF7">
        <v>6</v>
      </c>
      <c r="ADG7">
        <v>6</v>
      </c>
      <c r="ADH7">
        <v>6</v>
      </c>
      <c r="ADI7">
        <v>6</v>
      </c>
      <c r="ADJ7">
        <v>6</v>
      </c>
      <c r="ADK7">
        <v>6</v>
      </c>
      <c r="ADL7">
        <v>6</v>
      </c>
      <c r="ADM7">
        <v>6</v>
      </c>
      <c r="ADN7">
        <v>6</v>
      </c>
      <c r="ADO7">
        <v>6</v>
      </c>
      <c r="ADP7">
        <v>6</v>
      </c>
      <c r="ADQ7">
        <v>6</v>
      </c>
      <c r="ADR7">
        <v>6</v>
      </c>
      <c r="ADS7">
        <v>6</v>
      </c>
      <c r="ADT7">
        <v>6</v>
      </c>
      <c r="ADU7">
        <v>6</v>
      </c>
      <c r="ADV7">
        <v>6</v>
      </c>
      <c r="ADW7">
        <v>6</v>
      </c>
      <c r="ADX7">
        <v>6</v>
      </c>
      <c r="ADY7">
        <v>6</v>
      </c>
      <c r="ADZ7">
        <v>6</v>
      </c>
      <c r="AEA7">
        <v>6</v>
      </c>
      <c r="AEB7">
        <v>6</v>
      </c>
      <c r="AEC7">
        <v>6</v>
      </c>
      <c r="AED7">
        <v>6</v>
      </c>
      <c r="AEE7">
        <v>6</v>
      </c>
      <c r="AEF7">
        <v>6</v>
      </c>
      <c r="AEG7">
        <v>6</v>
      </c>
      <c r="AEH7">
        <v>6</v>
      </c>
      <c r="AEI7">
        <v>6</v>
      </c>
      <c r="AEJ7">
        <v>6</v>
      </c>
      <c r="AEK7">
        <v>6</v>
      </c>
      <c r="AEL7">
        <v>6</v>
      </c>
      <c r="AEM7">
        <v>6</v>
      </c>
      <c r="AEN7">
        <v>6</v>
      </c>
      <c r="AEO7">
        <v>6</v>
      </c>
      <c r="AEP7">
        <v>6</v>
      </c>
      <c r="AEQ7">
        <v>6</v>
      </c>
      <c r="AER7">
        <v>6</v>
      </c>
      <c r="AES7">
        <v>6</v>
      </c>
      <c r="AET7">
        <v>6</v>
      </c>
      <c r="AEU7">
        <v>6</v>
      </c>
      <c r="AEV7">
        <v>6</v>
      </c>
      <c r="AEW7">
        <v>6</v>
      </c>
      <c r="AEX7">
        <v>6</v>
      </c>
      <c r="AEY7">
        <v>6</v>
      </c>
      <c r="AEZ7">
        <v>6</v>
      </c>
      <c r="AFA7">
        <v>6</v>
      </c>
      <c r="AFB7">
        <v>6</v>
      </c>
      <c r="AFC7">
        <v>6</v>
      </c>
      <c r="AFD7">
        <v>6</v>
      </c>
      <c r="AFE7">
        <v>6</v>
      </c>
      <c r="AFF7">
        <v>6</v>
      </c>
      <c r="AFG7">
        <v>6</v>
      </c>
      <c r="AFH7">
        <v>6</v>
      </c>
      <c r="AFI7">
        <v>6</v>
      </c>
      <c r="AFJ7">
        <v>6</v>
      </c>
      <c r="AFK7">
        <v>6</v>
      </c>
      <c r="AFL7">
        <v>6</v>
      </c>
      <c r="AFM7">
        <v>6</v>
      </c>
      <c r="AFN7">
        <v>6</v>
      </c>
      <c r="AFO7">
        <v>6</v>
      </c>
      <c r="AFP7">
        <v>6</v>
      </c>
      <c r="AFQ7">
        <v>6</v>
      </c>
      <c r="AFR7">
        <v>6</v>
      </c>
      <c r="AFS7">
        <v>6</v>
      </c>
      <c r="AFT7">
        <v>6</v>
      </c>
      <c r="AFU7">
        <v>6</v>
      </c>
      <c r="AFV7">
        <v>6</v>
      </c>
      <c r="AFW7">
        <v>6</v>
      </c>
      <c r="AFX7">
        <v>6</v>
      </c>
      <c r="AFY7">
        <v>6</v>
      </c>
      <c r="AFZ7">
        <v>6</v>
      </c>
      <c r="AGA7">
        <v>6</v>
      </c>
      <c r="AGB7">
        <v>6</v>
      </c>
      <c r="AGC7">
        <v>6</v>
      </c>
      <c r="AGD7">
        <v>6</v>
      </c>
      <c r="AGE7">
        <v>6</v>
      </c>
      <c r="AGF7">
        <v>6</v>
      </c>
      <c r="AGG7">
        <v>6</v>
      </c>
      <c r="AGH7">
        <v>6</v>
      </c>
      <c r="AGI7">
        <v>6</v>
      </c>
      <c r="AGJ7">
        <v>6</v>
      </c>
      <c r="AGK7">
        <v>6</v>
      </c>
      <c r="AGL7">
        <v>6</v>
      </c>
      <c r="AGM7">
        <v>6</v>
      </c>
      <c r="AGN7">
        <v>6</v>
      </c>
      <c r="AGO7">
        <v>6</v>
      </c>
      <c r="AGP7">
        <v>6</v>
      </c>
      <c r="AGQ7">
        <v>6</v>
      </c>
      <c r="AGR7">
        <v>6</v>
      </c>
      <c r="AGS7">
        <v>6</v>
      </c>
      <c r="AGT7">
        <v>6</v>
      </c>
      <c r="AGU7">
        <v>6</v>
      </c>
      <c r="AGV7">
        <v>6</v>
      </c>
      <c r="AGW7">
        <v>6</v>
      </c>
      <c r="AGX7">
        <v>6</v>
      </c>
      <c r="AGY7">
        <v>6</v>
      </c>
      <c r="AGZ7">
        <v>6</v>
      </c>
      <c r="AHA7">
        <v>6</v>
      </c>
      <c r="AHB7">
        <v>6</v>
      </c>
      <c r="AHC7">
        <v>6</v>
      </c>
      <c r="AHD7">
        <v>6</v>
      </c>
      <c r="AHE7">
        <v>6</v>
      </c>
      <c r="AHF7">
        <v>6</v>
      </c>
      <c r="AHG7">
        <v>6</v>
      </c>
      <c r="AHH7">
        <v>6</v>
      </c>
      <c r="AHI7">
        <v>6</v>
      </c>
      <c r="AHJ7">
        <v>6</v>
      </c>
      <c r="AHK7">
        <v>6</v>
      </c>
      <c r="AHL7">
        <v>6</v>
      </c>
      <c r="AHM7">
        <v>6</v>
      </c>
      <c r="AHN7">
        <v>6</v>
      </c>
      <c r="AHO7">
        <v>6</v>
      </c>
      <c r="AHP7">
        <v>6</v>
      </c>
      <c r="AHQ7">
        <v>6</v>
      </c>
      <c r="AHR7">
        <v>6</v>
      </c>
      <c r="AHS7">
        <v>6</v>
      </c>
      <c r="AHT7">
        <v>6</v>
      </c>
      <c r="AHU7">
        <v>6</v>
      </c>
      <c r="AHV7">
        <v>6</v>
      </c>
      <c r="AHW7">
        <v>6</v>
      </c>
      <c r="AHX7">
        <v>6</v>
      </c>
      <c r="AHY7">
        <v>6</v>
      </c>
      <c r="AHZ7">
        <v>6</v>
      </c>
      <c r="AIA7">
        <v>6</v>
      </c>
      <c r="AIB7">
        <v>6</v>
      </c>
      <c r="AIC7">
        <v>6</v>
      </c>
      <c r="AID7">
        <v>6</v>
      </c>
      <c r="AIE7">
        <v>6</v>
      </c>
      <c r="AIF7">
        <v>6</v>
      </c>
      <c r="AIG7">
        <v>6</v>
      </c>
      <c r="AIH7">
        <v>6</v>
      </c>
      <c r="AII7">
        <v>6</v>
      </c>
      <c r="AIJ7">
        <v>6</v>
      </c>
      <c r="AIK7">
        <v>6</v>
      </c>
      <c r="AIL7">
        <v>6</v>
      </c>
      <c r="AIM7">
        <v>6</v>
      </c>
      <c r="AIN7">
        <v>6</v>
      </c>
      <c r="AIO7">
        <v>6</v>
      </c>
      <c r="AIP7">
        <v>6</v>
      </c>
      <c r="AIQ7">
        <v>6</v>
      </c>
      <c r="AIR7">
        <v>6</v>
      </c>
      <c r="AIS7">
        <v>6</v>
      </c>
      <c r="AIT7">
        <v>6</v>
      </c>
      <c r="AIU7">
        <v>6</v>
      </c>
      <c r="AIV7">
        <v>6</v>
      </c>
      <c r="AIW7">
        <v>6</v>
      </c>
      <c r="AIX7">
        <v>6</v>
      </c>
      <c r="AIY7">
        <v>6</v>
      </c>
      <c r="AIZ7">
        <v>6</v>
      </c>
      <c r="AJA7">
        <v>6</v>
      </c>
      <c r="AJB7">
        <v>6</v>
      </c>
      <c r="AJC7">
        <v>6</v>
      </c>
      <c r="AJD7">
        <v>6</v>
      </c>
      <c r="AJE7">
        <v>6</v>
      </c>
      <c r="AJF7">
        <v>6</v>
      </c>
      <c r="AJG7">
        <v>6</v>
      </c>
      <c r="AJH7">
        <v>6</v>
      </c>
      <c r="AJI7">
        <v>6</v>
      </c>
      <c r="AJJ7">
        <v>6</v>
      </c>
      <c r="AJK7">
        <v>6</v>
      </c>
      <c r="AJL7">
        <v>6</v>
      </c>
      <c r="AJM7">
        <v>6</v>
      </c>
      <c r="AJN7">
        <v>6</v>
      </c>
      <c r="AJO7">
        <v>6</v>
      </c>
      <c r="AJP7">
        <v>6</v>
      </c>
      <c r="AJQ7">
        <v>6</v>
      </c>
      <c r="AJR7">
        <v>6</v>
      </c>
      <c r="AJS7">
        <v>6</v>
      </c>
      <c r="AJT7">
        <v>6</v>
      </c>
      <c r="AJU7">
        <v>6</v>
      </c>
      <c r="AJV7">
        <v>6</v>
      </c>
      <c r="AJW7">
        <v>6</v>
      </c>
      <c r="AJX7">
        <v>6</v>
      </c>
      <c r="AJY7">
        <v>6</v>
      </c>
      <c r="AJZ7">
        <v>6</v>
      </c>
      <c r="AKA7">
        <v>6</v>
      </c>
      <c r="AKB7">
        <v>6</v>
      </c>
      <c r="AKC7">
        <v>6</v>
      </c>
      <c r="AKD7">
        <v>6</v>
      </c>
      <c r="AKE7">
        <v>6</v>
      </c>
      <c r="AKF7">
        <v>6</v>
      </c>
      <c r="AKG7">
        <v>6</v>
      </c>
      <c r="AKH7">
        <v>6</v>
      </c>
      <c r="AKI7">
        <v>6</v>
      </c>
      <c r="AKJ7">
        <v>6</v>
      </c>
      <c r="AKK7">
        <v>6</v>
      </c>
      <c r="AKL7">
        <v>6</v>
      </c>
      <c r="AKM7">
        <v>6</v>
      </c>
      <c r="AKN7">
        <v>6</v>
      </c>
      <c r="AKO7">
        <v>6</v>
      </c>
      <c r="AKP7">
        <v>6</v>
      </c>
      <c r="AKQ7">
        <v>6</v>
      </c>
      <c r="AKR7">
        <v>6</v>
      </c>
      <c r="AKS7">
        <v>6</v>
      </c>
      <c r="AKT7">
        <v>6</v>
      </c>
      <c r="AKU7">
        <v>6</v>
      </c>
      <c r="AKV7">
        <v>6</v>
      </c>
      <c r="AKW7">
        <v>6</v>
      </c>
      <c r="AKX7">
        <v>6</v>
      </c>
      <c r="AKY7">
        <v>6</v>
      </c>
      <c r="AKZ7">
        <v>6</v>
      </c>
      <c r="ALA7">
        <v>6</v>
      </c>
      <c r="ALB7">
        <v>6</v>
      </c>
      <c r="ALC7">
        <v>6</v>
      </c>
      <c r="ALD7">
        <v>6</v>
      </c>
      <c r="ALE7">
        <v>6</v>
      </c>
      <c r="ALF7">
        <v>6</v>
      </c>
      <c r="ALG7">
        <v>6</v>
      </c>
      <c r="ALH7">
        <v>6</v>
      </c>
      <c r="ALI7">
        <v>6</v>
      </c>
      <c r="ALJ7">
        <v>6</v>
      </c>
      <c r="ALK7">
        <v>6</v>
      </c>
      <c r="ALL7">
        <v>6</v>
      </c>
      <c r="ALM7">
        <v>6</v>
      </c>
      <c r="ALN7">
        <v>6</v>
      </c>
      <c r="ALO7">
        <v>6</v>
      </c>
      <c r="ALP7">
        <v>6</v>
      </c>
      <c r="ALQ7">
        <v>6</v>
      </c>
      <c r="ALR7">
        <v>6</v>
      </c>
      <c r="ALS7">
        <v>6</v>
      </c>
      <c r="ALT7">
        <v>6</v>
      </c>
      <c r="ALU7">
        <v>6</v>
      </c>
      <c r="ALV7">
        <v>6</v>
      </c>
      <c r="ALW7">
        <v>6</v>
      </c>
      <c r="ALX7">
        <v>6</v>
      </c>
      <c r="ALY7">
        <v>6</v>
      </c>
      <c r="ALZ7">
        <v>6</v>
      </c>
      <c r="AMA7">
        <v>6</v>
      </c>
      <c r="AMB7">
        <v>6</v>
      </c>
      <c r="AMC7">
        <v>6</v>
      </c>
      <c r="AMD7">
        <v>6</v>
      </c>
      <c r="AME7">
        <v>6</v>
      </c>
      <c r="AMF7">
        <v>6</v>
      </c>
      <c r="AMG7">
        <v>6</v>
      </c>
      <c r="AMH7">
        <v>6</v>
      </c>
      <c r="AMI7">
        <v>6</v>
      </c>
      <c r="AMJ7">
        <v>6</v>
      </c>
      <c r="AMK7">
        <v>6</v>
      </c>
      <c r="AML7">
        <v>6</v>
      </c>
      <c r="AMM7">
        <v>6</v>
      </c>
      <c r="AMN7">
        <v>6</v>
      </c>
      <c r="AMO7">
        <v>6</v>
      </c>
      <c r="AMP7">
        <v>6</v>
      </c>
      <c r="AMQ7">
        <v>6</v>
      </c>
      <c r="AMR7">
        <v>6</v>
      </c>
      <c r="AMS7">
        <v>6</v>
      </c>
      <c r="AMT7">
        <v>6</v>
      </c>
      <c r="AMU7">
        <v>6</v>
      </c>
      <c r="AMV7">
        <v>6</v>
      </c>
      <c r="AMW7">
        <v>6</v>
      </c>
      <c r="AMX7">
        <v>6</v>
      </c>
      <c r="AMY7">
        <v>6</v>
      </c>
      <c r="AMZ7">
        <v>6</v>
      </c>
      <c r="ANA7">
        <v>6</v>
      </c>
      <c r="ANB7">
        <v>6</v>
      </c>
      <c r="ANC7">
        <v>6</v>
      </c>
      <c r="AND7">
        <v>6</v>
      </c>
      <c r="ANE7">
        <v>6</v>
      </c>
      <c r="ANF7">
        <v>6</v>
      </c>
      <c r="ANG7">
        <v>6</v>
      </c>
      <c r="ANH7">
        <v>6</v>
      </c>
      <c r="ANI7">
        <v>6</v>
      </c>
      <c r="ANJ7">
        <v>6</v>
      </c>
      <c r="ANK7">
        <v>6</v>
      </c>
      <c r="ANL7">
        <v>6</v>
      </c>
      <c r="ANM7">
        <v>6</v>
      </c>
      <c r="ANN7">
        <v>6</v>
      </c>
      <c r="ANO7">
        <v>6</v>
      </c>
      <c r="ANP7">
        <v>6</v>
      </c>
      <c r="ANQ7">
        <v>6</v>
      </c>
      <c r="ANR7">
        <v>6</v>
      </c>
      <c r="ANS7">
        <v>6</v>
      </c>
      <c r="ANT7">
        <v>6</v>
      </c>
      <c r="ANU7">
        <v>6</v>
      </c>
      <c r="ANV7">
        <v>6</v>
      </c>
      <c r="ANW7">
        <v>6</v>
      </c>
      <c r="ANX7">
        <v>6</v>
      </c>
      <c r="ANY7">
        <v>6</v>
      </c>
      <c r="ANZ7">
        <v>6</v>
      </c>
      <c r="AOA7">
        <v>6</v>
      </c>
      <c r="AOC7">
        <v>6</v>
      </c>
      <c r="AOD7">
        <v>6</v>
      </c>
      <c r="AOE7">
        <v>6</v>
      </c>
      <c r="AOF7">
        <v>6</v>
      </c>
      <c r="AOG7">
        <v>6</v>
      </c>
      <c r="AOH7">
        <v>6</v>
      </c>
      <c r="AOI7">
        <v>6</v>
      </c>
      <c r="AOJ7">
        <v>6</v>
      </c>
      <c r="AOK7">
        <v>6</v>
      </c>
      <c r="AOO7">
        <v>6</v>
      </c>
      <c r="AOP7">
        <v>6</v>
      </c>
      <c r="AOQ7">
        <v>6</v>
      </c>
      <c r="AOR7">
        <v>6</v>
      </c>
      <c r="AOS7">
        <v>6</v>
      </c>
      <c r="AOT7">
        <v>6</v>
      </c>
      <c r="AOU7">
        <v>6</v>
      </c>
      <c r="AOV7">
        <v>6</v>
      </c>
      <c r="AOW7">
        <v>6</v>
      </c>
      <c r="AOX7">
        <v>6</v>
      </c>
      <c r="AOY7">
        <v>6</v>
      </c>
      <c r="AOZ7">
        <v>6</v>
      </c>
      <c r="APA7">
        <v>6</v>
      </c>
      <c r="APB7">
        <v>6</v>
      </c>
      <c r="APC7">
        <v>6</v>
      </c>
      <c r="APD7">
        <v>6</v>
      </c>
      <c r="APE7">
        <v>6</v>
      </c>
      <c r="APF7">
        <v>6</v>
      </c>
      <c r="APG7">
        <v>6</v>
      </c>
      <c r="APH7">
        <v>6</v>
      </c>
      <c r="API7">
        <v>6</v>
      </c>
      <c r="APJ7">
        <v>6</v>
      </c>
      <c r="APK7">
        <v>6</v>
      </c>
      <c r="APL7">
        <v>6</v>
      </c>
      <c r="APM7">
        <v>6</v>
      </c>
      <c r="APN7">
        <v>6</v>
      </c>
      <c r="APO7">
        <v>6</v>
      </c>
      <c r="APP7">
        <v>6</v>
      </c>
      <c r="APQ7">
        <v>6</v>
      </c>
      <c r="APR7">
        <v>6</v>
      </c>
      <c r="APS7">
        <v>6</v>
      </c>
      <c r="APT7">
        <v>6</v>
      </c>
      <c r="APU7">
        <v>6</v>
      </c>
      <c r="APV7">
        <v>6</v>
      </c>
      <c r="APW7">
        <v>6</v>
      </c>
      <c r="APX7">
        <v>6</v>
      </c>
      <c r="APY7">
        <v>6</v>
      </c>
      <c r="APZ7">
        <v>6</v>
      </c>
      <c r="AQA7">
        <v>6</v>
      </c>
      <c r="AQB7">
        <v>6</v>
      </c>
      <c r="AQC7">
        <v>6</v>
      </c>
      <c r="AQD7">
        <v>6</v>
      </c>
      <c r="AQE7">
        <v>6</v>
      </c>
      <c r="AQF7">
        <v>6</v>
      </c>
      <c r="AQG7">
        <v>6</v>
      </c>
      <c r="AQH7">
        <v>6</v>
      </c>
      <c r="AQI7">
        <v>6</v>
      </c>
      <c r="AQJ7">
        <v>6</v>
      </c>
      <c r="AQK7">
        <v>6</v>
      </c>
      <c r="AQL7">
        <v>6</v>
      </c>
      <c r="AQM7">
        <v>6</v>
      </c>
      <c r="AQN7">
        <v>6</v>
      </c>
      <c r="AQO7">
        <v>6</v>
      </c>
      <c r="AQP7">
        <v>6</v>
      </c>
      <c r="AQQ7">
        <v>6</v>
      </c>
      <c r="AQR7">
        <v>6</v>
      </c>
      <c r="AQS7">
        <v>6</v>
      </c>
      <c r="AQT7">
        <v>6</v>
      </c>
      <c r="AQU7">
        <v>6</v>
      </c>
    </row>
    <row r="8" spans="1:1139" x14ac:dyDescent="0.3">
      <c r="A8" t="s">
        <v>132</v>
      </c>
      <c r="B8" t="s">
        <v>126</v>
      </c>
      <c r="C8" t="s">
        <v>128</v>
      </c>
      <c r="D8">
        <v>3.168E-2</v>
      </c>
      <c r="E8" s="10">
        <v>1.9900000000000001E-4</v>
      </c>
      <c r="F8">
        <v>3.5309E-2</v>
      </c>
      <c r="G8" t="s">
        <v>522</v>
      </c>
      <c r="H8">
        <v>3.5309E-2</v>
      </c>
      <c r="I8">
        <v>3.5309E-2</v>
      </c>
      <c r="J8">
        <v>3.5309E-2</v>
      </c>
      <c r="K8">
        <v>3.5314999999999999E-2</v>
      </c>
      <c r="L8">
        <v>3.5309E-2</v>
      </c>
      <c r="M8">
        <v>3.5309E-2</v>
      </c>
      <c r="N8">
        <v>3.5309E-2</v>
      </c>
      <c r="O8">
        <v>3.5309E-2</v>
      </c>
      <c r="P8">
        <v>3.5309E-2</v>
      </c>
      <c r="Q8">
        <v>3.5309E-2</v>
      </c>
      <c r="R8">
        <v>3.5309E-2</v>
      </c>
      <c r="S8" t="s">
        <v>125</v>
      </c>
      <c r="T8" t="s">
        <v>125</v>
      </c>
      <c r="U8" t="s">
        <v>125</v>
      </c>
      <c r="V8" t="s">
        <v>125</v>
      </c>
      <c r="W8" t="s">
        <v>125</v>
      </c>
      <c r="X8">
        <v>3.5309E-2</v>
      </c>
      <c r="Y8">
        <v>3.5309E-2</v>
      </c>
      <c r="Z8" t="s">
        <v>522</v>
      </c>
      <c r="AA8">
        <v>3.5309E-2</v>
      </c>
      <c r="AB8">
        <v>3.5309E-2</v>
      </c>
      <c r="AC8">
        <v>3.5309E-2</v>
      </c>
      <c r="AD8">
        <v>3.5309E-2</v>
      </c>
      <c r="AE8">
        <v>3.5309E-2</v>
      </c>
      <c r="AF8">
        <v>3.5309E-2</v>
      </c>
      <c r="AG8">
        <v>3.5309E-2</v>
      </c>
      <c r="AH8">
        <v>3.5309E-2</v>
      </c>
      <c r="AI8">
        <v>3.5309E-2</v>
      </c>
      <c r="AJ8">
        <v>3.5309E-2</v>
      </c>
      <c r="AK8" t="s">
        <v>125</v>
      </c>
      <c r="AL8" t="s">
        <v>125</v>
      </c>
      <c r="AM8" t="s">
        <v>125</v>
      </c>
      <c r="AN8" t="s">
        <v>125</v>
      </c>
      <c r="AO8" t="s">
        <v>125</v>
      </c>
      <c r="AP8">
        <v>3.5309E-2</v>
      </c>
      <c r="AQ8">
        <v>3.5309E-2</v>
      </c>
      <c r="AR8" t="s">
        <v>522</v>
      </c>
      <c r="AS8">
        <v>3.5309E-2</v>
      </c>
      <c r="AT8">
        <v>3.5309E-2</v>
      </c>
      <c r="AU8">
        <v>3.5309E-2</v>
      </c>
      <c r="AV8">
        <v>3.5309E-2</v>
      </c>
      <c r="AW8">
        <v>3.5309E-2</v>
      </c>
      <c r="AX8">
        <v>3.5309E-2</v>
      </c>
      <c r="AY8">
        <v>3.5309E-2</v>
      </c>
      <c r="AZ8">
        <v>3.5309E-2</v>
      </c>
      <c r="BA8">
        <v>3.5309E-2</v>
      </c>
      <c r="BB8">
        <v>3.5309E-2</v>
      </c>
      <c r="BC8" t="s">
        <v>125</v>
      </c>
      <c r="BD8" t="s">
        <v>125</v>
      </c>
      <c r="BE8" t="s">
        <v>125</v>
      </c>
      <c r="BF8" t="s">
        <v>125</v>
      </c>
      <c r="BG8" t="s">
        <v>125</v>
      </c>
      <c r="BH8">
        <v>3.5309E-2</v>
      </c>
      <c r="BI8">
        <v>3.5309E-2</v>
      </c>
      <c r="BJ8">
        <v>3.5309E-2</v>
      </c>
      <c r="BK8">
        <v>3.5309E-2</v>
      </c>
      <c r="BL8">
        <v>3.5309E-2</v>
      </c>
      <c r="BM8">
        <v>3.5309E-2</v>
      </c>
      <c r="BN8">
        <v>3.5309E-2</v>
      </c>
      <c r="BO8">
        <v>3.5309E-2</v>
      </c>
      <c r="BP8">
        <v>3.5309E-2</v>
      </c>
      <c r="BQ8">
        <v>3.5309E-2</v>
      </c>
      <c r="BR8">
        <v>3.5309E-2</v>
      </c>
      <c r="BS8">
        <v>3.5309E-2</v>
      </c>
      <c r="BT8" t="s">
        <v>522</v>
      </c>
      <c r="BU8" t="s">
        <v>125</v>
      </c>
      <c r="BV8" t="s">
        <v>125</v>
      </c>
      <c r="BW8" t="s">
        <v>125</v>
      </c>
      <c r="BX8" t="s">
        <v>125</v>
      </c>
      <c r="BY8" t="s">
        <v>125</v>
      </c>
      <c r="BZ8">
        <v>3.5313999999999998E-2</v>
      </c>
      <c r="CA8">
        <v>3.5309E-2</v>
      </c>
      <c r="CB8">
        <v>3.5309E-2</v>
      </c>
      <c r="CC8">
        <v>3.5309E-2</v>
      </c>
      <c r="CD8">
        <v>3.5309E-2</v>
      </c>
      <c r="CE8">
        <v>3.5309E-2</v>
      </c>
      <c r="CF8">
        <v>3.5309E-2</v>
      </c>
      <c r="CG8">
        <v>3.5309E-2</v>
      </c>
      <c r="CH8">
        <v>3.5309E-2</v>
      </c>
      <c r="CI8">
        <v>3.5309E-2</v>
      </c>
      <c r="CJ8" t="s">
        <v>522</v>
      </c>
      <c r="CK8">
        <v>3.5309E-2</v>
      </c>
      <c r="CL8">
        <v>3.5309E-2</v>
      </c>
      <c r="CM8" t="s">
        <v>125</v>
      </c>
      <c r="CN8" t="s">
        <v>125</v>
      </c>
      <c r="CO8" t="s">
        <v>125</v>
      </c>
      <c r="CP8" t="s">
        <v>125</v>
      </c>
      <c r="CQ8" t="s">
        <v>125</v>
      </c>
      <c r="CR8">
        <v>3.5309E-2</v>
      </c>
      <c r="CS8">
        <v>3.5309E-2</v>
      </c>
      <c r="CT8">
        <v>3.5309E-2</v>
      </c>
      <c r="CU8">
        <v>3.5309E-2</v>
      </c>
      <c r="CV8">
        <v>3.5309E-2</v>
      </c>
      <c r="CW8">
        <v>3.5309E-2</v>
      </c>
      <c r="CX8">
        <v>3.5309E-2</v>
      </c>
      <c r="CY8">
        <v>3.5309E-2</v>
      </c>
      <c r="CZ8">
        <v>3.5309E-2</v>
      </c>
      <c r="DA8">
        <v>3.5309E-2</v>
      </c>
      <c r="DB8">
        <v>3.5309E-2</v>
      </c>
      <c r="DC8">
        <v>3.5309E-2</v>
      </c>
      <c r="DD8">
        <v>3.5310000000000001E-2</v>
      </c>
      <c r="DE8" t="s">
        <v>125</v>
      </c>
      <c r="DF8" t="s">
        <v>125</v>
      </c>
      <c r="DG8" t="s">
        <v>125</v>
      </c>
      <c r="DH8" t="s">
        <v>125</v>
      </c>
      <c r="DI8" t="s">
        <v>125</v>
      </c>
      <c r="DJ8">
        <v>3.5309E-2</v>
      </c>
      <c r="DK8">
        <v>3.5309E-2</v>
      </c>
      <c r="DL8">
        <v>3.5309E-2</v>
      </c>
      <c r="DM8">
        <v>3.5309E-2</v>
      </c>
      <c r="DN8">
        <v>3.5309E-2</v>
      </c>
      <c r="DO8">
        <v>3.5309E-2</v>
      </c>
      <c r="DP8">
        <v>3.5309E-2</v>
      </c>
      <c r="DQ8">
        <v>3.5309E-2</v>
      </c>
      <c r="DR8">
        <v>3.5309E-2</v>
      </c>
      <c r="DS8">
        <v>3.5309E-2</v>
      </c>
      <c r="DT8">
        <v>3.5309E-2</v>
      </c>
      <c r="DU8">
        <v>3.5309E-2</v>
      </c>
      <c r="DV8">
        <v>3.5309E-2</v>
      </c>
      <c r="DW8" t="s">
        <v>125</v>
      </c>
      <c r="DX8" t="s">
        <v>125</v>
      </c>
      <c r="DY8" t="s">
        <v>125</v>
      </c>
      <c r="DZ8" t="s">
        <v>125</v>
      </c>
      <c r="EA8" t="s">
        <v>125</v>
      </c>
      <c r="EB8">
        <v>3.5309E-2</v>
      </c>
      <c r="EC8">
        <v>3.5309E-2</v>
      </c>
      <c r="ED8">
        <v>3.5309E-2</v>
      </c>
      <c r="EE8">
        <v>3.5309E-2</v>
      </c>
      <c r="EF8">
        <v>3.5309E-2</v>
      </c>
      <c r="EG8">
        <v>3.5309E-2</v>
      </c>
      <c r="EH8">
        <v>3.5314999999999999E-2</v>
      </c>
      <c r="EI8">
        <v>3.5309E-2</v>
      </c>
      <c r="EJ8">
        <v>3.5309E-2</v>
      </c>
      <c r="EK8">
        <v>3.5309E-2</v>
      </c>
      <c r="EL8">
        <v>3.5309E-2</v>
      </c>
      <c r="EM8">
        <v>3.5309E-2</v>
      </c>
      <c r="EN8">
        <v>3.5309E-2</v>
      </c>
      <c r="EO8" t="s">
        <v>125</v>
      </c>
      <c r="EP8" t="s">
        <v>125</v>
      </c>
      <c r="EQ8" t="s">
        <v>125</v>
      </c>
      <c r="ER8" t="s">
        <v>125</v>
      </c>
      <c r="ES8" t="s">
        <v>125</v>
      </c>
      <c r="ET8">
        <v>3.5309E-2</v>
      </c>
      <c r="EU8">
        <v>3.5309E-2</v>
      </c>
      <c r="EV8">
        <v>3.5309E-2</v>
      </c>
      <c r="EW8">
        <v>3.5309E-2</v>
      </c>
      <c r="EX8">
        <v>3.5309E-2</v>
      </c>
      <c r="EY8">
        <v>3.5309E-2</v>
      </c>
      <c r="EZ8">
        <v>3.5309E-2</v>
      </c>
      <c r="FA8">
        <v>3.5309E-2</v>
      </c>
      <c r="FB8">
        <v>3.5309E-2</v>
      </c>
      <c r="FC8">
        <v>3.5309E-2</v>
      </c>
      <c r="FD8">
        <v>3.5309E-2</v>
      </c>
      <c r="FE8">
        <v>3.5309E-2</v>
      </c>
      <c r="FF8">
        <v>3.5309E-2</v>
      </c>
      <c r="FG8" t="s">
        <v>125</v>
      </c>
      <c r="FH8" t="s">
        <v>125</v>
      </c>
      <c r="FI8" t="s">
        <v>125</v>
      </c>
      <c r="FJ8" t="s">
        <v>125</v>
      </c>
      <c r="FK8" t="s">
        <v>125</v>
      </c>
      <c r="FL8">
        <v>3.5309E-2</v>
      </c>
      <c r="FM8">
        <v>3.5309E-2</v>
      </c>
      <c r="FN8">
        <v>3.5309E-2</v>
      </c>
      <c r="FO8">
        <v>3.5309E-2</v>
      </c>
      <c r="FP8">
        <v>3.5309E-2</v>
      </c>
      <c r="FQ8">
        <v>3.5309E-2</v>
      </c>
      <c r="FR8">
        <v>3.5309E-2</v>
      </c>
      <c r="FS8">
        <v>3.5309E-2</v>
      </c>
      <c r="FT8">
        <v>3.5309E-2</v>
      </c>
      <c r="FU8">
        <v>3.5309E-2</v>
      </c>
      <c r="FV8">
        <v>3.5309E-2</v>
      </c>
      <c r="FW8">
        <v>3.5309E-2</v>
      </c>
      <c r="FX8">
        <v>3.5309E-2</v>
      </c>
      <c r="FY8" t="s">
        <v>125</v>
      </c>
      <c r="FZ8" t="s">
        <v>125</v>
      </c>
      <c r="GA8" t="s">
        <v>125</v>
      </c>
      <c r="GB8" t="s">
        <v>125</v>
      </c>
      <c r="GC8" t="s">
        <v>125</v>
      </c>
      <c r="GD8">
        <v>3.5309E-2</v>
      </c>
      <c r="GE8">
        <v>3.5309E-2</v>
      </c>
      <c r="GF8" t="s">
        <v>522</v>
      </c>
      <c r="GG8">
        <v>3.5309E-2</v>
      </c>
      <c r="GH8">
        <v>3.5309E-2</v>
      </c>
      <c r="GI8">
        <v>3.5309E-2</v>
      </c>
      <c r="GJ8">
        <v>3.5309E-2</v>
      </c>
      <c r="GK8">
        <v>3.5309E-2</v>
      </c>
      <c r="GL8">
        <v>3.5309E-2</v>
      </c>
      <c r="GM8">
        <v>3.5309E-2</v>
      </c>
      <c r="GN8">
        <v>3.5309E-2</v>
      </c>
      <c r="GO8">
        <v>3.5309E-2</v>
      </c>
      <c r="GP8">
        <v>3.5309E-2</v>
      </c>
      <c r="GQ8" t="s">
        <v>125</v>
      </c>
      <c r="GR8" t="s">
        <v>125</v>
      </c>
      <c r="GS8" t="s">
        <v>125</v>
      </c>
      <c r="GT8" t="s">
        <v>125</v>
      </c>
      <c r="GU8" t="s">
        <v>125</v>
      </c>
      <c r="GV8">
        <v>3.5309E-2</v>
      </c>
      <c r="GW8">
        <v>3.5309E-2</v>
      </c>
      <c r="GX8">
        <v>3.5309E-2</v>
      </c>
      <c r="GY8">
        <v>3.5309E-2</v>
      </c>
      <c r="GZ8">
        <v>3.5309E-2</v>
      </c>
      <c r="HA8">
        <v>3.5309E-2</v>
      </c>
      <c r="HB8">
        <v>3.5309E-2</v>
      </c>
      <c r="HC8">
        <v>3.5309E-2</v>
      </c>
      <c r="HD8">
        <v>3.5309E-2</v>
      </c>
      <c r="HE8">
        <v>3.5309E-2</v>
      </c>
      <c r="HF8">
        <v>3.5309E-2</v>
      </c>
      <c r="HG8">
        <v>3.5309E-2</v>
      </c>
      <c r="HH8">
        <v>3.5309E-2</v>
      </c>
      <c r="HI8" t="s">
        <v>125</v>
      </c>
      <c r="HJ8" t="s">
        <v>125</v>
      </c>
      <c r="HK8" t="s">
        <v>125</v>
      </c>
      <c r="HL8" t="s">
        <v>125</v>
      </c>
      <c r="HM8" t="s">
        <v>125</v>
      </c>
      <c r="HN8">
        <v>3.5309E-2</v>
      </c>
      <c r="HO8">
        <v>3.5310000000000001E-2</v>
      </c>
      <c r="HP8">
        <v>3.5309E-2</v>
      </c>
      <c r="HQ8">
        <v>3.5309E-2</v>
      </c>
      <c r="HR8">
        <v>3.5309E-2</v>
      </c>
      <c r="HS8">
        <v>3.5309E-2</v>
      </c>
      <c r="HT8">
        <v>3.5309E-2</v>
      </c>
      <c r="HU8">
        <v>3.5309E-2</v>
      </c>
      <c r="HV8">
        <v>3.5309E-2</v>
      </c>
      <c r="HW8">
        <v>3.5309E-2</v>
      </c>
      <c r="HX8">
        <v>3.5309E-2</v>
      </c>
      <c r="HY8">
        <v>3.5309E-2</v>
      </c>
      <c r="HZ8">
        <v>3.5313999999999998E-2</v>
      </c>
      <c r="IA8" t="s">
        <v>125</v>
      </c>
      <c r="IB8" t="s">
        <v>125</v>
      </c>
      <c r="IC8" t="s">
        <v>125</v>
      </c>
      <c r="ID8" t="s">
        <v>125</v>
      </c>
      <c r="IE8" t="s">
        <v>125</v>
      </c>
      <c r="IF8">
        <v>3.5309E-2</v>
      </c>
      <c r="IG8">
        <v>3.5309E-2</v>
      </c>
      <c r="IH8">
        <v>3.5309E-2</v>
      </c>
      <c r="II8">
        <v>3.5309E-2</v>
      </c>
      <c r="IJ8">
        <v>3.5309E-2</v>
      </c>
      <c r="IK8">
        <v>3.5309E-2</v>
      </c>
      <c r="IL8">
        <v>3.5309E-2</v>
      </c>
      <c r="IM8">
        <v>3.5309E-2</v>
      </c>
      <c r="IN8">
        <v>3.5309E-2</v>
      </c>
      <c r="IO8">
        <v>3.5309E-2</v>
      </c>
      <c r="IP8">
        <v>3.5309E-2</v>
      </c>
      <c r="IQ8">
        <v>3.5309E-2</v>
      </c>
      <c r="IR8">
        <v>3.5309E-2</v>
      </c>
      <c r="IS8" t="s">
        <v>125</v>
      </c>
      <c r="IT8" t="s">
        <v>125</v>
      </c>
      <c r="IU8" t="s">
        <v>125</v>
      </c>
      <c r="IV8" t="s">
        <v>125</v>
      </c>
      <c r="IW8" t="s">
        <v>125</v>
      </c>
      <c r="IX8">
        <v>3.5309E-2</v>
      </c>
      <c r="IY8">
        <v>3.5309E-2</v>
      </c>
      <c r="IZ8">
        <v>3.5309E-2</v>
      </c>
      <c r="JA8">
        <v>3.5309E-2</v>
      </c>
      <c r="JB8">
        <v>3.5309E-2</v>
      </c>
      <c r="JC8">
        <v>3.5309E-2</v>
      </c>
      <c r="JD8">
        <v>3.5309E-2</v>
      </c>
      <c r="JE8">
        <v>3.5309E-2</v>
      </c>
      <c r="JF8">
        <v>3.5309E-2</v>
      </c>
      <c r="JG8">
        <v>3.5309E-2</v>
      </c>
      <c r="JH8">
        <v>3.5309E-2</v>
      </c>
      <c r="JI8">
        <v>3.5309E-2</v>
      </c>
      <c r="JJ8">
        <v>3.5309E-2</v>
      </c>
      <c r="JK8" t="s">
        <v>125</v>
      </c>
      <c r="JL8" t="s">
        <v>125</v>
      </c>
      <c r="JM8" t="s">
        <v>125</v>
      </c>
      <c r="JN8" t="s">
        <v>125</v>
      </c>
      <c r="JO8" t="s">
        <v>125</v>
      </c>
      <c r="JP8">
        <v>3.5309E-2</v>
      </c>
      <c r="JQ8">
        <v>3.5309E-2</v>
      </c>
      <c r="JR8">
        <v>3.5309E-2</v>
      </c>
      <c r="JS8">
        <v>3.5309E-2</v>
      </c>
      <c r="JT8">
        <v>3.5309E-2</v>
      </c>
      <c r="JU8">
        <v>3.5309E-2</v>
      </c>
      <c r="JV8">
        <v>3.5309E-2</v>
      </c>
      <c r="JW8">
        <v>3.5309E-2</v>
      </c>
      <c r="JX8">
        <v>3.5309E-2</v>
      </c>
      <c r="JY8">
        <v>3.5309E-2</v>
      </c>
      <c r="JZ8">
        <v>3.5309E-2</v>
      </c>
      <c r="KA8">
        <v>3.5309E-2</v>
      </c>
      <c r="KB8">
        <v>3.5309E-2</v>
      </c>
      <c r="KC8" t="s">
        <v>125</v>
      </c>
      <c r="KD8" t="s">
        <v>125</v>
      </c>
      <c r="KE8" t="s">
        <v>125</v>
      </c>
      <c r="KF8" t="s">
        <v>125</v>
      </c>
      <c r="KG8" t="s">
        <v>125</v>
      </c>
      <c r="KH8">
        <v>3.5309E-2</v>
      </c>
      <c r="KI8">
        <v>3.5309E-2</v>
      </c>
      <c r="KJ8">
        <v>3.5309E-2</v>
      </c>
      <c r="KK8">
        <v>3.5309E-2</v>
      </c>
      <c r="KL8">
        <v>3.5309E-2</v>
      </c>
      <c r="KM8">
        <v>3.5309E-2</v>
      </c>
      <c r="KN8">
        <v>3.5309E-2</v>
      </c>
      <c r="KO8">
        <v>3.5309E-2</v>
      </c>
      <c r="KP8">
        <v>3.5309E-2</v>
      </c>
      <c r="KQ8">
        <v>3.5309E-2</v>
      </c>
      <c r="KR8">
        <v>3.5309E-2</v>
      </c>
      <c r="KS8">
        <v>3.5309E-2</v>
      </c>
      <c r="KT8">
        <v>3.5309E-2</v>
      </c>
      <c r="KU8" t="s">
        <v>125</v>
      </c>
      <c r="KV8" t="s">
        <v>125</v>
      </c>
      <c r="KW8" t="s">
        <v>125</v>
      </c>
      <c r="KX8" t="s">
        <v>125</v>
      </c>
      <c r="KY8" t="s">
        <v>125</v>
      </c>
      <c r="KZ8" t="s">
        <v>522</v>
      </c>
      <c r="LA8" t="s">
        <v>522</v>
      </c>
      <c r="LB8" t="s">
        <v>522</v>
      </c>
      <c r="LC8" t="s">
        <v>522</v>
      </c>
      <c r="LD8">
        <v>2.2079999999999999E-3</v>
      </c>
      <c r="LE8">
        <v>1.0872E-2</v>
      </c>
      <c r="LF8">
        <v>3.5300000000000002E-4</v>
      </c>
      <c r="LG8" t="s">
        <v>522</v>
      </c>
      <c r="LH8" t="s">
        <v>522</v>
      </c>
      <c r="LI8">
        <v>2.2049999999999999E-3</v>
      </c>
      <c r="LJ8">
        <v>2.2049999999999999E-3</v>
      </c>
      <c r="LK8">
        <v>9.7999999999999997E-4</v>
      </c>
      <c r="LL8" t="s">
        <v>522</v>
      </c>
      <c r="LM8" t="s">
        <v>125</v>
      </c>
      <c r="LN8" t="s">
        <v>125</v>
      </c>
      <c r="LO8" t="s">
        <v>125</v>
      </c>
      <c r="LP8" t="s">
        <v>125</v>
      </c>
      <c r="LQ8" t="s">
        <v>125</v>
      </c>
      <c r="LR8">
        <v>3.5312999999999997E-2</v>
      </c>
      <c r="LS8">
        <v>3.5313999999999998E-2</v>
      </c>
      <c r="LT8">
        <v>3.5316E-2</v>
      </c>
      <c r="LU8">
        <v>3.5312999999999997E-2</v>
      </c>
      <c r="LV8">
        <v>3.5312999999999997E-2</v>
      </c>
      <c r="LW8">
        <v>3.5312999999999997E-2</v>
      </c>
      <c r="LX8">
        <v>3.5316E-2</v>
      </c>
      <c r="LY8">
        <v>3.5312999999999997E-2</v>
      </c>
      <c r="LZ8">
        <v>3.5312999999999997E-2</v>
      </c>
      <c r="MA8">
        <v>3.5313999999999998E-2</v>
      </c>
      <c r="MB8">
        <v>3.5333999999999997E-2</v>
      </c>
      <c r="MC8">
        <v>3.5318000000000002E-2</v>
      </c>
      <c r="MD8" t="s">
        <v>522</v>
      </c>
      <c r="ME8" t="s">
        <v>125</v>
      </c>
      <c r="MF8" t="s">
        <v>125</v>
      </c>
      <c r="MG8" t="s">
        <v>125</v>
      </c>
      <c r="MH8" t="s">
        <v>125</v>
      </c>
      <c r="MI8" t="s">
        <v>125</v>
      </c>
      <c r="MJ8">
        <v>3.5312999999999997E-2</v>
      </c>
      <c r="MK8">
        <v>3.5312999999999997E-2</v>
      </c>
      <c r="ML8">
        <v>3.5312999999999997E-2</v>
      </c>
      <c r="MM8">
        <v>3.5316E-2</v>
      </c>
      <c r="MN8">
        <v>3.5312999999999997E-2</v>
      </c>
      <c r="MO8">
        <v>3.5312999999999997E-2</v>
      </c>
      <c r="MP8">
        <v>3.5312999999999997E-2</v>
      </c>
      <c r="MQ8">
        <v>3.5313999999999998E-2</v>
      </c>
      <c r="MR8">
        <v>3.5312999999999997E-2</v>
      </c>
      <c r="MS8">
        <v>3.5312999999999997E-2</v>
      </c>
      <c r="MT8">
        <v>3.5312999999999997E-2</v>
      </c>
      <c r="MU8">
        <v>3.5313999999999998E-2</v>
      </c>
      <c r="MV8">
        <v>3.5313999999999998E-2</v>
      </c>
      <c r="MW8" t="s">
        <v>125</v>
      </c>
      <c r="MX8" t="s">
        <v>125</v>
      </c>
      <c r="MY8" t="s">
        <v>125</v>
      </c>
      <c r="MZ8" t="s">
        <v>125</v>
      </c>
      <c r="NA8" t="s">
        <v>125</v>
      </c>
      <c r="NB8">
        <v>3.5312999999999997E-2</v>
      </c>
      <c r="NC8">
        <v>3.5312999999999997E-2</v>
      </c>
      <c r="ND8">
        <v>3.5313999999999998E-2</v>
      </c>
      <c r="NE8">
        <v>3.5313999999999998E-2</v>
      </c>
      <c r="NF8">
        <v>3.5313999999999998E-2</v>
      </c>
      <c r="NG8">
        <v>3.5312999999999997E-2</v>
      </c>
      <c r="NH8">
        <v>3.5312999999999997E-2</v>
      </c>
      <c r="NI8">
        <v>3.5313999999999998E-2</v>
      </c>
      <c r="NJ8">
        <v>3.5313999999999998E-2</v>
      </c>
      <c r="NK8">
        <v>3.5312999999999997E-2</v>
      </c>
      <c r="NL8">
        <v>3.5313999999999998E-2</v>
      </c>
      <c r="NM8">
        <v>3.5313999999999998E-2</v>
      </c>
      <c r="NN8">
        <v>3.5313999999999998E-2</v>
      </c>
      <c r="NO8" t="s">
        <v>125</v>
      </c>
      <c r="NP8" t="s">
        <v>125</v>
      </c>
      <c r="NQ8" t="s">
        <v>125</v>
      </c>
      <c r="NR8" t="s">
        <v>125</v>
      </c>
      <c r="NS8" t="s">
        <v>125</v>
      </c>
      <c r="NT8">
        <v>3.168E-2</v>
      </c>
      <c r="NU8">
        <v>3.168E-2</v>
      </c>
      <c r="NV8">
        <v>3.168E-2</v>
      </c>
      <c r="NW8">
        <v>3.168E-2</v>
      </c>
      <c r="NX8">
        <v>3.168E-2</v>
      </c>
      <c r="NY8">
        <v>3.168E-2</v>
      </c>
      <c r="NZ8">
        <v>3.168E-2</v>
      </c>
      <c r="OA8">
        <v>3.168E-2</v>
      </c>
      <c r="OB8">
        <v>3.168E-2</v>
      </c>
      <c r="OC8">
        <v>3.168E-2</v>
      </c>
      <c r="OD8">
        <v>3.168E-2</v>
      </c>
      <c r="OE8">
        <v>3.168E-2</v>
      </c>
      <c r="OF8">
        <v>3.1682000000000002E-2</v>
      </c>
      <c r="OG8" t="s">
        <v>125</v>
      </c>
      <c r="OH8" t="s">
        <v>125</v>
      </c>
      <c r="OI8" t="s">
        <v>125</v>
      </c>
      <c r="OJ8" t="s">
        <v>125</v>
      </c>
      <c r="OK8" t="s">
        <v>125</v>
      </c>
      <c r="OL8">
        <v>3.168E-2</v>
      </c>
      <c r="OM8">
        <v>3.1683000000000003E-2</v>
      </c>
      <c r="ON8">
        <v>3.168E-2</v>
      </c>
      <c r="OO8">
        <v>3.168E-2</v>
      </c>
      <c r="OP8" t="s">
        <v>522</v>
      </c>
      <c r="OQ8">
        <v>3.168E-2</v>
      </c>
      <c r="OR8">
        <v>3.168E-2</v>
      </c>
      <c r="OS8">
        <v>3.168E-2</v>
      </c>
      <c r="OT8">
        <v>3.168E-2</v>
      </c>
      <c r="OU8">
        <v>3.168E-2</v>
      </c>
      <c r="OV8">
        <v>3.168E-2</v>
      </c>
      <c r="OW8">
        <v>3.168E-2</v>
      </c>
      <c r="OX8">
        <v>3.168E-2</v>
      </c>
      <c r="OY8" t="s">
        <v>125</v>
      </c>
      <c r="OZ8" t="s">
        <v>125</v>
      </c>
      <c r="PA8" t="s">
        <v>125</v>
      </c>
      <c r="PB8" t="s">
        <v>125</v>
      </c>
      <c r="PC8" t="s">
        <v>125</v>
      </c>
      <c r="PD8" t="s">
        <v>522</v>
      </c>
      <c r="PE8">
        <v>3.1683000000000003E-2</v>
      </c>
      <c r="PF8">
        <v>3.1683000000000003E-2</v>
      </c>
      <c r="PG8">
        <v>3.1683000000000003E-2</v>
      </c>
      <c r="PH8" t="s">
        <v>522</v>
      </c>
      <c r="PI8">
        <v>3.1683000000000003E-2</v>
      </c>
      <c r="PJ8">
        <v>3.168E-2</v>
      </c>
      <c r="PK8">
        <v>3.8400000000000001E-4</v>
      </c>
      <c r="PL8">
        <v>3.1683000000000003E-2</v>
      </c>
      <c r="PM8">
        <v>3.168E-2</v>
      </c>
      <c r="PN8">
        <v>3.168E-2</v>
      </c>
      <c r="PO8">
        <v>3.168E-2</v>
      </c>
      <c r="PP8">
        <v>3.168E-2</v>
      </c>
      <c r="PQ8" t="s">
        <v>125</v>
      </c>
      <c r="PR8" t="s">
        <v>125</v>
      </c>
      <c r="PS8" t="s">
        <v>125</v>
      </c>
      <c r="PT8" t="s">
        <v>125</v>
      </c>
      <c r="PU8" t="s">
        <v>125</v>
      </c>
      <c r="PV8">
        <v>3.168E-2</v>
      </c>
      <c r="PW8">
        <v>3.168E-2</v>
      </c>
      <c r="PX8" t="s">
        <v>522</v>
      </c>
      <c r="PY8">
        <v>3.1683000000000003E-2</v>
      </c>
      <c r="PZ8">
        <v>3.168E-2</v>
      </c>
      <c r="QA8">
        <v>7.9170000000000004E-3</v>
      </c>
      <c r="QB8">
        <v>3.1683000000000003E-2</v>
      </c>
      <c r="QC8" t="s">
        <v>522</v>
      </c>
      <c r="QD8">
        <v>3.1683000000000003E-2</v>
      </c>
      <c r="QE8">
        <v>3.168E-2</v>
      </c>
      <c r="QF8">
        <v>3.168E-2</v>
      </c>
      <c r="QG8">
        <v>3.168E-2</v>
      </c>
      <c r="QH8">
        <v>3.168E-2</v>
      </c>
      <c r="QI8" t="s">
        <v>125</v>
      </c>
      <c r="QJ8" t="s">
        <v>125</v>
      </c>
      <c r="QK8" t="s">
        <v>125</v>
      </c>
      <c r="QL8" t="s">
        <v>125</v>
      </c>
      <c r="QM8" t="s">
        <v>125</v>
      </c>
      <c r="QN8" t="s">
        <v>522</v>
      </c>
      <c r="QO8" t="s">
        <v>522</v>
      </c>
      <c r="QP8" t="s">
        <v>522</v>
      </c>
      <c r="QQ8" t="s">
        <v>522</v>
      </c>
      <c r="QR8" t="s">
        <v>522</v>
      </c>
      <c r="QS8" t="s">
        <v>522</v>
      </c>
      <c r="QT8" t="s">
        <v>522</v>
      </c>
      <c r="QU8" t="s">
        <v>522</v>
      </c>
      <c r="QV8" t="s">
        <v>522</v>
      </c>
      <c r="QW8" t="s">
        <v>522</v>
      </c>
      <c r="QX8" t="s">
        <v>522</v>
      </c>
      <c r="QY8" t="s">
        <v>522</v>
      </c>
      <c r="QZ8" t="s">
        <v>522</v>
      </c>
      <c r="RA8" t="s">
        <v>125</v>
      </c>
      <c r="RB8" t="s">
        <v>125</v>
      </c>
      <c r="RC8" t="s">
        <v>125</v>
      </c>
      <c r="RD8" t="s">
        <v>125</v>
      </c>
      <c r="RE8" t="s">
        <v>125</v>
      </c>
      <c r="RF8">
        <v>3.168E-2</v>
      </c>
      <c r="RG8">
        <v>3.168E-2</v>
      </c>
      <c r="RH8">
        <v>3.168E-2</v>
      </c>
      <c r="RI8">
        <v>3.168E-2</v>
      </c>
      <c r="RJ8">
        <v>3.168E-2</v>
      </c>
      <c r="RK8">
        <v>3.168E-2</v>
      </c>
      <c r="RL8">
        <v>3.168E-2</v>
      </c>
      <c r="RM8">
        <v>3.168E-2</v>
      </c>
      <c r="RN8">
        <v>3.168E-2</v>
      </c>
      <c r="RO8">
        <v>3.168E-2</v>
      </c>
      <c r="RP8">
        <v>3.168E-2</v>
      </c>
      <c r="RQ8">
        <v>3.1683000000000003E-2</v>
      </c>
      <c r="RR8">
        <v>3.168E-2</v>
      </c>
      <c r="RS8" t="s">
        <v>125</v>
      </c>
      <c r="RT8" t="s">
        <v>125</v>
      </c>
      <c r="RU8" t="s">
        <v>125</v>
      </c>
      <c r="RV8" t="s">
        <v>125</v>
      </c>
      <c r="RW8" t="s">
        <v>125</v>
      </c>
      <c r="RX8" t="s">
        <v>522</v>
      </c>
      <c r="RY8">
        <v>3.168E-2</v>
      </c>
      <c r="RZ8" t="s">
        <v>522</v>
      </c>
      <c r="SA8">
        <v>7.9170000000000004E-3</v>
      </c>
      <c r="SB8" t="s">
        <v>522</v>
      </c>
      <c r="SC8">
        <v>3.168E-2</v>
      </c>
      <c r="SD8">
        <v>7.9170000000000004E-3</v>
      </c>
      <c r="SE8" t="s">
        <v>522</v>
      </c>
      <c r="SF8">
        <v>3.168E-2</v>
      </c>
      <c r="SG8" t="s">
        <v>522</v>
      </c>
      <c r="SH8" t="s">
        <v>522</v>
      </c>
      <c r="SI8" t="s">
        <v>522</v>
      </c>
      <c r="SJ8" t="s">
        <v>522</v>
      </c>
      <c r="SK8" t="s">
        <v>125</v>
      </c>
      <c r="SL8" t="s">
        <v>125</v>
      </c>
      <c r="SM8" t="s">
        <v>125</v>
      </c>
      <c r="SN8" t="s">
        <v>125</v>
      </c>
      <c r="SO8" t="s">
        <v>125</v>
      </c>
      <c r="SP8">
        <v>3.168E-2</v>
      </c>
      <c r="SQ8">
        <v>3.168E-2</v>
      </c>
      <c r="SR8">
        <v>3.1682000000000002E-2</v>
      </c>
      <c r="SS8">
        <v>3.168E-2</v>
      </c>
      <c r="ST8">
        <v>3.168E-2</v>
      </c>
      <c r="SU8">
        <v>3.168E-2</v>
      </c>
      <c r="SV8">
        <v>3.168E-2</v>
      </c>
      <c r="SW8">
        <v>3.168E-2</v>
      </c>
      <c r="SX8">
        <v>3.168E-2</v>
      </c>
      <c r="SY8">
        <v>3.168E-2</v>
      </c>
      <c r="SZ8">
        <v>3.168E-2</v>
      </c>
      <c r="TA8">
        <v>3.1683000000000003E-2</v>
      </c>
      <c r="TB8">
        <v>3.168E-2</v>
      </c>
      <c r="TC8" t="s">
        <v>125</v>
      </c>
      <c r="TD8" t="s">
        <v>125</v>
      </c>
      <c r="TE8" t="s">
        <v>125</v>
      </c>
      <c r="TF8" t="s">
        <v>125</v>
      </c>
      <c r="TG8" t="s">
        <v>125</v>
      </c>
      <c r="TH8">
        <v>3.168E-2</v>
      </c>
      <c r="TI8">
        <v>3.168E-2</v>
      </c>
      <c r="TJ8">
        <v>3.1683000000000003E-2</v>
      </c>
      <c r="TK8">
        <v>3.168E-2</v>
      </c>
      <c r="TL8">
        <v>3.1682000000000002E-2</v>
      </c>
      <c r="TM8">
        <v>3.168E-2</v>
      </c>
      <c r="TN8">
        <v>3.168E-2</v>
      </c>
      <c r="TO8">
        <v>3.1682000000000002E-2</v>
      </c>
      <c r="TP8">
        <v>3.1683000000000003E-2</v>
      </c>
      <c r="TQ8">
        <v>3.168E-2</v>
      </c>
      <c r="TR8">
        <v>3.168E-2</v>
      </c>
      <c r="TS8">
        <v>3.168E-2</v>
      </c>
      <c r="TT8">
        <v>3.168E-2</v>
      </c>
      <c r="TU8" t="s">
        <v>125</v>
      </c>
      <c r="TV8" t="s">
        <v>125</v>
      </c>
      <c r="TW8" t="s">
        <v>125</v>
      </c>
      <c r="TX8" t="s">
        <v>125</v>
      </c>
      <c r="TY8" t="s">
        <v>125</v>
      </c>
      <c r="TZ8">
        <v>3.168E-2</v>
      </c>
      <c r="UA8">
        <v>3.1683000000000003E-2</v>
      </c>
      <c r="UB8">
        <v>3.1683000000000003E-2</v>
      </c>
      <c r="UC8">
        <v>3.168E-2</v>
      </c>
      <c r="UD8">
        <v>3.168E-2</v>
      </c>
      <c r="UE8">
        <v>3.168E-2</v>
      </c>
      <c r="UF8">
        <v>3.1683000000000003E-2</v>
      </c>
      <c r="UG8">
        <v>3.1683000000000003E-2</v>
      </c>
      <c r="UH8">
        <v>3.168E-2</v>
      </c>
      <c r="UI8">
        <v>3.168E-2</v>
      </c>
      <c r="UJ8">
        <v>3.1683000000000003E-2</v>
      </c>
      <c r="UK8">
        <v>3.168E-2</v>
      </c>
      <c r="UL8">
        <v>3.168E-2</v>
      </c>
      <c r="UM8" t="s">
        <v>125</v>
      </c>
      <c r="UN8" t="s">
        <v>125</v>
      </c>
      <c r="UO8" t="s">
        <v>125</v>
      </c>
      <c r="UP8" t="s">
        <v>125</v>
      </c>
      <c r="UQ8" t="s">
        <v>125</v>
      </c>
      <c r="UR8">
        <v>3.1683000000000003E-2</v>
      </c>
      <c r="US8" t="s">
        <v>522</v>
      </c>
      <c r="UT8">
        <v>3.168E-2</v>
      </c>
      <c r="UU8" t="s">
        <v>522</v>
      </c>
      <c r="UV8">
        <v>3.1683000000000003E-2</v>
      </c>
      <c r="UW8" t="s">
        <v>522</v>
      </c>
      <c r="UX8" t="s">
        <v>522</v>
      </c>
      <c r="UY8">
        <v>3.168E-2</v>
      </c>
      <c r="UZ8" t="s">
        <v>522</v>
      </c>
      <c r="VA8" t="s">
        <v>522</v>
      </c>
      <c r="VB8">
        <v>7.9170000000000004E-3</v>
      </c>
      <c r="VC8" t="s">
        <v>522</v>
      </c>
      <c r="VD8">
        <v>3.168E-2</v>
      </c>
      <c r="VE8" t="s">
        <v>125</v>
      </c>
      <c r="VF8" t="s">
        <v>125</v>
      </c>
      <c r="VG8" t="s">
        <v>125</v>
      </c>
      <c r="VH8" t="s">
        <v>125</v>
      </c>
      <c r="VI8" t="s">
        <v>125</v>
      </c>
      <c r="VJ8">
        <v>3.168E-2</v>
      </c>
      <c r="VK8">
        <v>3.168E-2</v>
      </c>
      <c r="VL8">
        <v>3.168E-2</v>
      </c>
      <c r="VM8">
        <v>3.168E-2</v>
      </c>
      <c r="VN8">
        <v>3.168E-2</v>
      </c>
      <c r="VO8">
        <v>3.168E-2</v>
      </c>
      <c r="VP8">
        <v>3.168E-2</v>
      </c>
      <c r="VQ8">
        <v>3.168E-2</v>
      </c>
      <c r="VR8">
        <v>3.168E-2</v>
      </c>
      <c r="VS8">
        <v>3.168E-2</v>
      </c>
      <c r="VT8">
        <v>3.168E-2</v>
      </c>
      <c r="VU8">
        <v>3.168E-2</v>
      </c>
      <c r="VV8">
        <v>3.168E-2</v>
      </c>
      <c r="VW8" t="s">
        <v>125</v>
      </c>
      <c r="VX8" t="s">
        <v>125</v>
      </c>
      <c r="VY8" t="s">
        <v>125</v>
      </c>
      <c r="VZ8" t="s">
        <v>125</v>
      </c>
      <c r="WA8" t="s">
        <v>125</v>
      </c>
      <c r="WB8">
        <v>7.9170000000000004E-3</v>
      </c>
      <c r="WC8" t="s">
        <v>522</v>
      </c>
      <c r="WD8">
        <v>7.9170000000000004E-3</v>
      </c>
      <c r="WE8">
        <v>7.9170000000000004E-3</v>
      </c>
      <c r="WF8" t="s">
        <v>522</v>
      </c>
      <c r="WG8" t="s">
        <v>522</v>
      </c>
      <c r="WH8" t="s">
        <v>522</v>
      </c>
      <c r="WI8" t="s">
        <v>522</v>
      </c>
      <c r="WJ8" t="s">
        <v>522</v>
      </c>
      <c r="WK8" t="s">
        <v>522</v>
      </c>
      <c r="WL8" t="s">
        <v>522</v>
      </c>
      <c r="WM8" t="s">
        <v>522</v>
      </c>
      <c r="WN8" t="s">
        <v>522</v>
      </c>
      <c r="WO8" t="s">
        <v>125</v>
      </c>
      <c r="WP8" t="s">
        <v>125</v>
      </c>
      <c r="WQ8" t="s">
        <v>125</v>
      </c>
      <c r="WR8" t="s">
        <v>125</v>
      </c>
      <c r="WS8" t="s">
        <v>125</v>
      </c>
      <c r="WT8">
        <v>3.168E-2</v>
      </c>
      <c r="WU8">
        <v>3.168E-2</v>
      </c>
      <c r="WV8">
        <v>3.168E-2</v>
      </c>
      <c r="WW8">
        <v>3.168E-2</v>
      </c>
      <c r="WX8">
        <v>3.168E-2</v>
      </c>
      <c r="WY8">
        <v>3.168E-2</v>
      </c>
      <c r="WZ8">
        <v>3.168E-2</v>
      </c>
      <c r="XA8">
        <v>3.168E-2</v>
      </c>
      <c r="XB8">
        <v>3.168E-2</v>
      </c>
      <c r="XC8">
        <v>3.168E-2</v>
      </c>
      <c r="XD8">
        <v>3.168E-2</v>
      </c>
      <c r="XE8">
        <v>3.168E-2</v>
      </c>
      <c r="XF8">
        <v>3.1683000000000003E-2</v>
      </c>
      <c r="XG8" t="s">
        <v>125</v>
      </c>
      <c r="XH8" t="s">
        <v>125</v>
      </c>
      <c r="XI8" t="s">
        <v>125</v>
      </c>
      <c r="XJ8" t="s">
        <v>125</v>
      </c>
      <c r="XK8" t="s">
        <v>125</v>
      </c>
      <c r="XL8" t="s">
        <v>522</v>
      </c>
      <c r="XM8" t="s">
        <v>522</v>
      </c>
      <c r="XN8">
        <v>3.168E-2</v>
      </c>
      <c r="XO8">
        <v>3.168E-2</v>
      </c>
      <c r="XP8">
        <v>3.168E-2</v>
      </c>
      <c r="XQ8">
        <v>3.168E-2</v>
      </c>
      <c r="XR8">
        <v>3.168E-2</v>
      </c>
      <c r="XS8">
        <v>3.168E-2</v>
      </c>
      <c r="XT8">
        <v>3.168E-2</v>
      </c>
      <c r="XU8">
        <v>3.168E-2</v>
      </c>
      <c r="XV8" t="s">
        <v>522</v>
      </c>
      <c r="XW8">
        <v>3.168E-2</v>
      </c>
      <c r="XX8" t="s">
        <v>522</v>
      </c>
      <c r="XY8" t="s">
        <v>125</v>
      </c>
      <c r="XZ8" t="s">
        <v>125</v>
      </c>
      <c r="YA8" t="s">
        <v>125</v>
      </c>
      <c r="YB8" t="s">
        <v>125</v>
      </c>
      <c r="YC8" t="s">
        <v>125</v>
      </c>
      <c r="YD8">
        <v>3.168E-2</v>
      </c>
      <c r="YE8">
        <v>3.168E-2</v>
      </c>
      <c r="YF8">
        <v>3.168E-2</v>
      </c>
      <c r="YG8">
        <v>3.168E-2</v>
      </c>
      <c r="YH8">
        <v>3.168E-2</v>
      </c>
      <c r="YI8">
        <v>3.168E-2</v>
      </c>
      <c r="YJ8">
        <v>3.168E-2</v>
      </c>
      <c r="YK8">
        <v>3.168E-2</v>
      </c>
      <c r="YL8">
        <v>3.168E-2</v>
      </c>
      <c r="YM8">
        <v>3.168E-2</v>
      </c>
      <c r="YN8">
        <v>3.168E-2</v>
      </c>
      <c r="YO8">
        <v>3.168E-2</v>
      </c>
      <c r="YP8">
        <v>3.168E-2</v>
      </c>
      <c r="YQ8" t="s">
        <v>125</v>
      </c>
      <c r="YR8" t="s">
        <v>125</v>
      </c>
      <c r="YS8" t="s">
        <v>125</v>
      </c>
      <c r="YT8" t="s">
        <v>125</v>
      </c>
      <c r="YU8" t="s">
        <v>125</v>
      </c>
      <c r="YV8" t="s">
        <v>522</v>
      </c>
      <c r="YW8">
        <v>3.168E-2</v>
      </c>
      <c r="YX8">
        <v>3.168E-2</v>
      </c>
      <c r="YY8">
        <v>3.168E-2</v>
      </c>
      <c r="YZ8">
        <v>3.168E-2</v>
      </c>
      <c r="ZA8">
        <v>3.168E-2</v>
      </c>
      <c r="ZB8">
        <v>3.168E-2</v>
      </c>
      <c r="ZC8">
        <v>3.1683000000000003E-2</v>
      </c>
      <c r="ZD8">
        <v>3.168E-2</v>
      </c>
      <c r="ZE8">
        <v>3.1683000000000003E-2</v>
      </c>
      <c r="ZF8" t="s">
        <v>522</v>
      </c>
      <c r="ZG8">
        <v>3.168E-2</v>
      </c>
      <c r="ZH8" t="s">
        <v>522</v>
      </c>
      <c r="ZI8" t="s">
        <v>125</v>
      </c>
      <c r="ZJ8" t="s">
        <v>125</v>
      </c>
      <c r="ZK8" t="s">
        <v>125</v>
      </c>
      <c r="ZL8" t="s">
        <v>125</v>
      </c>
      <c r="ZM8" t="s">
        <v>125</v>
      </c>
      <c r="ZN8">
        <v>1.4533000000000001E-2</v>
      </c>
      <c r="ZO8" t="s">
        <v>522</v>
      </c>
      <c r="ZP8" s="10">
        <v>1.9900000000000001E-4</v>
      </c>
      <c r="ZQ8">
        <v>3.1683999999999997E-2</v>
      </c>
      <c r="ZR8">
        <v>5.0500000000000002E-4</v>
      </c>
      <c r="ZS8">
        <v>6.2699999999999995E-4</v>
      </c>
      <c r="ZT8" t="s">
        <v>522</v>
      </c>
      <c r="ZU8" t="s">
        <v>522</v>
      </c>
      <c r="ZV8" t="s">
        <v>522</v>
      </c>
      <c r="ZW8" t="s">
        <v>522</v>
      </c>
      <c r="ZX8">
        <v>3.1685999999999999E-2</v>
      </c>
      <c r="ZY8">
        <v>2.4094999999999998E-2</v>
      </c>
      <c r="ZZ8" t="s">
        <v>522</v>
      </c>
      <c r="AAA8" t="s">
        <v>125</v>
      </c>
      <c r="AAB8" t="s">
        <v>125</v>
      </c>
      <c r="AAC8" t="s">
        <v>125</v>
      </c>
      <c r="AAD8" t="s">
        <v>125</v>
      </c>
      <c r="AAE8" t="s">
        <v>125</v>
      </c>
      <c r="AAF8">
        <v>3.1684999999999998E-2</v>
      </c>
      <c r="AAG8">
        <v>3.1684999999999998E-2</v>
      </c>
      <c r="AAH8">
        <v>3.1684999999999998E-2</v>
      </c>
      <c r="AAI8">
        <v>3.1697999999999997E-2</v>
      </c>
      <c r="AAJ8">
        <v>3.1708E-2</v>
      </c>
      <c r="AAK8">
        <v>3.1709000000000001E-2</v>
      </c>
      <c r="AAL8">
        <v>3.1685999999999999E-2</v>
      </c>
      <c r="AAM8">
        <v>3.1694E-2</v>
      </c>
      <c r="AAN8">
        <v>3.1703000000000002E-2</v>
      </c>
      <c r="AAO8">
        <v>3.1683999999999997E-2</v>
      </c>
      <c r="AAP8">
        <v>3.1708E-2</v>
      </c>
      <c r="AAQ8">
        <v>3.1683999999999997E-2</v>
      </c>
      <c r="AAR8">
        <v>3.1684999999999998E-2</v>
      </c>
      <c r="AAS8" t="s">
        <v>125</v>
      </c>
      <c r="AAT8" t="s">
        <v>125</v>
      </c>
      <c r="AAU8" t="s">
        <v>125</v>
      </c>
      <c r="AAV8" t="s">
        <v>125</v>
      </c>
      <c r="AAW8" t="s">
        <v>125</v>
      </c>
      <c r="AAX8">
        <v>3.1684999999999998E-2</v>
      </c>
      <c r="AAY8">
        <v>3.1684999999999998E-2</v>
      </c>
      <c r="AAZ8">
        <v>3.1683999999999997E-2</v>
      </c>
      <c r="ABA8">
        <v>3.1684999999999998E-2</v>
      </c>
      <c r="ABB8">
        <v>3.1696000000000002E-2</v>
      </c>
      <c r="ABC8">
        <v>3.1683999999999997E-2</v>
      </c>
      <c r="ABD8">
        <v>3.1683999999999997E-2</v>
      </c>
      <c r="ABE8">
        <v>3.1683999999999997E-2</v>
      </c>
      <c r="ABF8">
        <v>3.1683999999999997E-2</v>
      </c>
      <c r="ABG8">
        <v>3.1683999999999997E-2</v>
      </c>
      <c r="ABH8">
        <v>3.1683999999999997E-2</v>
      </c>
      <c r="ABI8">
        <v>3.1683999999999997E-2</v>
      </c>
      <c r="ABJ8">
        <v>3.1683999999999997E-2</v>
      </c>
      <c r="ABK8" t="s">
        <v>125</v>
      </c>
      <c r="ABL8" t="s">
        <v>125</v>
      </c>
      <c r="ABM8" t="s">
        <v>125</v>
      </c>
      <c r="ABN8" t="s">
        <v>125</v>
      </c>
      <c r="ABO8" t="s">
        <v>125</v>
      </c>
      <c r="ABP8">
        <v>3.1684999999999998E-2</v>
      </c>
      <c r="ABQ8">
        <v>3.1684999999999998E-2</v>
      </c>
      <c r="ABR8">
        <v>3.1683999999999997E-2</v>
      </c>
      <c r="ABS8">
        <v>3.1684999999999998E-2</v>
      </c>
      <c r="ABT8">
        <v>3.1684999999999998E-2</v>
      </c>
      <c r="ABU8">
        <v>3.1684999999999998E-2</v>
      </c>
      <c r="ABV8">
        <v>3.1683999999999997E-2</v>
      </c>
      <c r="ABW8">
        <v>3.1683999999999997E-2</v>
      </c>
      <c r="ABX8">
        <v>3.1683999999999997E-2</v>
      </c>
      <c r="ABY8">
        <v>3.1683999999999997E-2</v>
      </c>
      <c r="ABZ8">
        <v>3.1683999999999997E-2</v>
      </c>
      <c r="ACA8">
        <v>3.1683999999999997E-2</v>
      </c>
      <c r="ACB8">
        <v>3.1683999999999997E-2</v>
      </c>
      <c r="ACC8" t="s">
        <v>125</v>
      </c>
      <c r="ACD8" t="s">
        <v>125</v>
      </c>
      <c r="ACE8" t="s">
        <v>125</v>
      </c>
      <c r="ACF8" t="s">
        <v>125</v>
      </c>
      <c r="ACG8" t="s">
        <v>125</v>
      </c>
      <c r="ACH8">
        <v>2.6008E-2</v>
      </c>
      <c r="ACI8">
        <v>2.6008E-2</v>
      </c>
      <c r="ACJ8">
        <v>2.6008E-2</v>
      </c>
      <c r="ACK8">
        <v>2.6009000000000001E-2</v>
      </c>
      <c r="ACL8">
        <v>2.6009000000000001E-2</v>
      </c>
      <c r="ACM8">
        <v>2.6009000000000001E-2</v>
      </c>
      <c r="ACN8">
        <v>2.6009999999999998E-2</v>
      </c>
      <c r="ACO8">
        <v>2.6009999999999998E-2</v>
      </c>
      <c r="ACP8">
        <v>2.6009999999999998E-2</v>
      </c>
      <c r="ACQ8">
        <v>2.6009999999999998E-2</v>
      </c>
      <c r="ACR8">
        <v>2.6010999999999999E-2</v>
      </c>
      <c r="ACS8">
        <v>2.6010999999999999E-2</v>
      </c>
      <c r="ACT8">
        <v>2.6010999999999999E-2</v>
      </c>
      <c r="ACU8" t="s">
        <v>125</v>
      </c>
      <c r="ACV8" t="s">
        <v>125</v>
      </c>
      <c r="ACW8" t="s">
        <v>125</v>
      </c>
      <c r="ACX8" t="s">
        <v>125</v>
      </c>
      <c r="ACY8" t="s">
        <v>125</v>
      </c>
      <c r="ACZ8">
        <v>2.6008E-2</v>
      </c>
      <c r="ADA8">
        <v>2.6008E-2</v>
      </c>
      <c r="ADB8">
        <v>2.6012E-2</v>
      </c>
      <c r="ADC8">
        <v>2.6009000000000001E-2</v>
      </c>
      <c r="ADD8">
        <v>2.6009000000000001E-2</v>
      </c>
      <c r="ADE8">
        <v>2.6009000000000001E-2</v>
      </c>
      <c r="ADF8">
        <v>2.6013000000000001E-2</v>
      </c>
      <c r="ADG8">
        <v>2.6009999999999998E-2</v>
      </c>
      <c r="ADH8">
        <v>2.6013000000000001E-2</v>
      </c>
      <c r="ADI8">
        <v>2.6010999999999999E-2</v>
      </c>
      <c r="ADJ8">
        <v>2.6010999999999999E-2</v>
      </c>
      <c r="ADK8">
        <v>2.6010999999999999E-2</v>
      </c>
      <c r="ADL8">
        <v>2.6012E-2</v>
      </c>
      <c r="ADM8" t="s">
        <v>125</v>
      </c>
      <c r="ADN8" t="s">
        <v>125</v>
      </c>
      <c r="ADO8" t="s">
        <v>125</v>
      </c>
      <c r="ADP8" t="s">
        <v>125</v>
      </c>
      <c r="ADQ8" t="s">
        <v>125</v>
      </c>
      <c r="ADR8">
        <v>2.6008E-2</v>
      </c>
      <c r="ADS8">
        <v>2.6008E-2</v>
      </c>
      <c r="ADT8">
        <v>2.6008E-2</v>
      </c>
      <c r="ADU8">
        <v>2.6012E-2</v>
      </c>
      <c r="ADV8">
        <v>2.6009000000000001E-2</v>
      </c>
      <c r="ADW8">
        <v>2.6009000000000001E-2</v>
      </c>
      <c r="ADX8">
        <v>2.6012E-2</v>
      </c>
      <c r="ADY8">
        <v>2.6010999999999999E-2</v>
      </c>
      <c r="ADZ8">
        <v>2.6013000000000001E-2</v>
      </c>
      <c r="AEA8">
        <v>2.6009999999999998E-2</v>
      </c>
      <c r="AEB8" t="s">
        <v>522</v>
      </c>
      <c r="AEC8">
        <v>2.6010999999999999E-2</v>
      </c>
      <c r="AED8">
        <v>2.6010999999999999E-2</v>
      </c>
      <c r="AEE8" t="s">
        <v>125</v>
      </c>
      <c r="AEF8" t="s">
        <v>125</v>
      </c>
      <c r="AEG8" t="s">
        <v>125</v>
      </c>
      <c r="AEH8" t="s">
        <v>125</v>
      </c>
      <c r="AEI8" t="s">
        <v>125</v>
      </c>
      <c r="AEJ8">
        <v>2.6009999999999998E-2</v>
      </c>
      <c r="AEK8">
        <v>2.6010999999999999E-2</v>
      </c>
      <c r="AEL8">
        <v>2.6008E-2</v>
      </c>
      <c r="AEM8">
        <v>2.6009000000000001E-2</v>
      </c>
      <c r="AEN8" t="s">
        <v>522</v>
      </c>
      <c r="AEO8">
        <v>2.6012E-2</v>
      </c>
      <c r="AEP8">
        <v>2.6009999999999998E-2</v>
      </c>
      <c r="AEQ8">
        <v>2.6013000000000001E-2</v>
      </c>
      <c r="AER8">
        <v>2.6013000000000001E-2</v>
      </c>
      <c r="AES8">
        <v>2.6009999999999998E-2</v>
      </c>
      <c r="AET8">
        <v>2.6010999999999999E-2</v>
      </c>
      <c r="AEU8">
        <v>2.6010999999999999E-2</v>
      </c>
      <c r="AEV8">
        <v>2.6010999999999999E-2</v>
      </c>
      <c r="AEW8" t="s">
        <v>125</v>
      </c>
      <c r="AEX8" t="s">
        <v>125</v>
      </c>
      <c r="AEY8" t="s">
        <v>125</v>
      </c>
      <c r="AEZ8" t="s">
        <v>125</v>
      </c>
      <c r="AFA8" t="s">
        <v>125</v>
      </c>
      <c r="AFB8" t="s">
        <v>522</v>
      </c>
      <c r="AFC8" t="s">
        <v>522</v>
      </c>
      <c r="AFD8" t="s">
        <v>522</v>
      </c>
      <c r="AFE8" t="s">
        <v>522</v>
      </c>
      <c r="AFF8" t="s">
        <v>522</v>
      </c>
      <c r="AFG8" t="s">
        <v>522</v>
      </c>
      <c r="AFH8" t="s">
        <v>522</v>
      </c>
      <c r="AFI8" t="s">
        <v>522</v>
      </c>
      <c r="AFJ8" t="s">
        <v>522</v>
      </c>
      <c r="AFK8" t="s">
        <v>522</v>
      </c>
      <c r="AFL8" t="s">
        <v>522</v>
      </c>
      <c r="AFM8" t="s">
        <v>522</v>
      </c>
      <c r="AFN8" t="s">
        <v>522</v>
      </c>
      <c r="AFO8" t="s">
        <v>125</v>
      </c>
      <c r="AFP8" t="s">
        <v>125</v>
      </c>
      <c r="AFQ8" t="s">
        <v>125</v>
      </c>
      <c r="AFR8" t="s">
        <v>125</v>
      </c>
      <c r="AFS8" t="s">
        <v>125</v>
      </c>
      <c r="AFT8">
        <v>2.6008E-2</v>
      </c>
      <c r="AFU8">
        <v>2.6008E-2</v>
      </c>
      <c r="AFV8">
        <v>2.6008E-2</v>
      </c>
      <c r="AFW8">
        <v>2.6009000000000001E-2</v>
      </c>
      <c r="AFX8">
        <v>2.6012E-2</v>
      </c>
      <c r="AFY8">
        <v>2.6012E-2</v>
      </c>
      <c r="AFZ8">
        <v>2.6009999999999998E-2</v>
      </c>
      <c r="AGA8">
        <v>2.6009999999999998E-2</v>
      </c>
      <c r="AGB8">
        <v>2.6009999999999998E-2</v>
      </c>
      <c r="AGC8">
        <v>2.6010999999999999E-2</v>
      </c>
      <c r="AGD8">
        <v>2.6010999999999999E-2</v>
      </c>
      <c r="AGE8">
        <v>2.6010999999999999E-2</v>
      </c>
      <c r="AGF8">
        <v>2.6010999999999999E-2</v>
      </c>
      <c r="AGG8" t="s">
        <v>125</v>
      </c>
      <c r="AGH8" t="s">
        <v>125</v>
      </c>
      <c r="AGI8" t="s">
        <v>125</v>
      </c>
      <c r="AGJ8" t="s">
        <v>125</v>
      </c>
      <c r="AGK8" t="s">
        <v>125</v>
      </c>
      <c r="AGL8" t="s">
        <v>522</v>
      </c>
      <c r="AGM8" t="s">
        <v>522</v>
      </c>
      <c r="AGN8" t="s">
        <v>522</v>
      </c>
      <c r="AGO8">
        <v>2.6009000000000001E-2</v>
      </c>
      <c r="AGP8" t="s">
        <v>522</v>
      </c>
      <c r="AGQ8">
        <v>2.6009000000000001E-2</v>
      </c>
      <c r="AGR8" t="s">
        <v>522</v>
      </c>
      <c r="AGS8">
        <v>2.6013000000000001E-2</v>
      </c>
      <c r="AGT8" t="s">
        <v>522</v>
      </c>
      <c r="AGU8">
        <v>2.6013000000000001E-2</v>
      </c>
      <c r="AGV8" t="s">
        <v>522</v>
      </c>
      <c r="AGW8" t="s">
        <v>522</v>
      </c>
      <c r="AGX8">
        <v>2.6010999999999999E-2</v>
      </c>
      <c r="AGY8" t="s">
        <v>125</v>
      </c>
      <c r="AGZ8" t="s">
        <v>125</v>
      </c>
      <c r="AHA8" t="s">
        <v>125</v>
      </c>
      <c r="AHB8" t="s">
        <v>125</v>
      </c>
      <c r="AHC8" t="s">
        <v>125</v>
      </c>
      <c r="AHD8">
        <v>2.6008E-2</v>
      </c>
      <c r="AHE8">
        <v>2.6008E-2</v>
      </c>
      <c r="AHF8">
        <v>2.6010999999999999E-2</v>
      </c>
      <c r="AHG8">
        <v>2.6009000000000001E-2</v>
      </c>
      <c r="AHH8">
        <v>2.6009000000000001E-2</v>
      </c>
      <c r="AHI8">
        <v>2.6009000000000001E-2</v>
      </c>
      <c r="AHJ8">
        <v>2.6009999999999998E-2</v>
      </c>
      <c r="AHK8">
        <v>2.6009999999999998E-2</v>
      </c>
      <c r="AHL8">
        <v>2.6009999999999998E-2</v>
      </c>
      <c r="AHM8">
        <v>2.6010999999999999E-2</v>
      </c>
      <c r="AHN8">
        <v>2.6010999999999999E-2</v>
      </c>
      <c r="AHO8">
        <v>2.6013999999999999E-2</v>
      </c>
      <c r="AHP8" t="s">
        <v>522</v>
      </c>
      <c r="AHQ8" t="s">
        <v>125</v>
      </c>
      <c r="AHR8" t="s">
        <v>125</v>
      </c>
      <c r="AHS8" t="s">
        <v>125</v>
      </c>
      <c r="AHT8" t="s">
        <v>125</v>
      </c>
      <c r="AHU8" t="s">
        <v>125</v>
      </c>
      <c r="AHV8">
        <v>2.6008E-2</v>
      </c>
      <c r="AHW8">
        <v>2.6008E-2</v>
      </c>
      <c r="AHX8">
        <v>2.6008E-2</v>
      </c>
      <c r="AHY8">
        <v>2.6009000000000001E-2</v>
      </c>
      <c r="AHZ8" t="s">
        <v>522</v>
      </c>
      <c r="AIA8">
        <v>2.6009000000000001E-2</v>
      </c>
      <c r="AIB8">
        <v>2.6009999999999998E-2</v>
      </c>
      <c r="AIC8">
        <v>2.6009999999999998E-2</v>
      </c>
      <c r="AID8">
        <v>2.6009999999999998E-2</v>
      </c>
      <c r="AIE8">
        <v>2.6009999999999998E-2</v>
      </c>
      <c r="AIF8">
        <v>2.6010999999999999E-2</v>
      </c>
      <c r="AIG8">
        <v>2.6010999999999999E-2</v>
      </c>
      <c r="AIH8">
        <v>2.6010999999999999E-2</v>
      </c>
      <c r="AII8" t="s">
        <v>125</v>
      </c>
      <c r="AIJ8" t="s">
        <v>125</v>
      </c>
      <c r="AIK8" t="s">
        <v>125</v>
      </c>
      <c r="AIL8" t="s">
        <v>125</v>
      </c>
      <c r="AIM8" t="s">
        <v>125</v>
      </c>
      <c r="AIN8">
        <v>2.6010999999999999E-2</v>
      </c>
      <c r="AIO8">
        <v>2.6010999999999999E-2</v>
      </c>
      <c r="AIP8">
        <v>2.6008E-2</v>
      </c>
      <c r="AIQ8">
        <v>2.6012E-2</v>
      </c>
      <c r="AIR8">
        <v>2.6009000000000001E-2</v>
      </c>
      <c r="AIS8">
        <v>2.6009000000000001E-2</v>
      </c>
      <c r="AIT8">
        <v>2.6009999999999998E-2</v>
      </c>
      <c r="AIU8">
        <v>2.6009999999999998E-2</v>
      </c>
      <c r="AIV8">
        <v>2.6009999999999998E-2</v>
      </c>
      <c r="AIW8">
        <v>2.6010999999999999E-2</v>
      </c>
      <c r="AIX8">
        <v>2.6013999999999999E-2</v>
      </c>
      <c r="AIY8" t="s">
        <v>522</v>
      </c>
      <c r="AIZ8">
        <v>2.6010999999999999E-2</v>
      </c>
      <c r="AJA8" t="s">
        <v>125</v>
      </c>
      <c r="AJB8" t="s">
        <v>125</v>
      </c>
      <c r="AJC8" t="s">
        <v>125</v>
      </c>
      <c r="AJD8" t="s">
        <v>125</v>
      </c>
      <c r="AJE8" t="s">
        <v>125</v>
      </c>
      <c r="AJF8">
        <v>3.1500000000000001E-4</v>
      </c>
      <c r="AJG8" t="s">
        <v>522</v>
      </c>
      <c r="AJH8" t="s">
        <v>522</v>
      </c>
      <c r="AJI8">
        <v>6.4989999999999996E-3</v>
      </c>
      <c r="AJJ8">
        <v>2.6012E-2</v>
      </c>
      <c r="AJK8" t="s">
        <v>522</v>
      </c>
      <c r="AJL8">
        <v>1.3109000000000001E-2</v>
      </c>
      <c r="AJM8" t="s">
        <v>522</v>
      </c>
      <c r="AJN8" t="s">
        <v>522</v>
      </c>
      <c r="AJO8">
        <v>2.6009999999999998E-2</v>
      </c>
      <c r="AJP8" t="s">
        <v>522</v>
      </c>
      <c r="AJQ8" t="s">
        <v>522</v>
      </c>
      <c r="AJR8" t="s">
        <v>522</v>
      </c>
      <c r="AJS8" t="s">
        <v>125</v>
      </c>
      <c r="AJT8" t="s">
        <v>125</v>
      </c>
      <c r="AJU8" t="s">
        <v>125</v>
      </c>
      <c r="AJV8" t="s">
        <v>125</v>
      </c>
      <c r="AJW8" t="s">
        <v>125</v>
      </c>
      <c r="AJX8">
        <v>2.6008E-2</v>
      </c>
      <c r="AJY8">
        <v>2.6008E-2</v>
      </c>
      <c r="AJZ8">
        <v>2.6008E-2</v>
      </c>
      <c r="AKA8">
        <v>2.6009000000000001E-2</v>
      </c>
      <c r="AKB8">
        <v>2.6009000000000001E-2</v>
      </c>
      <c r="AKC8">
        <v>2.6009000000000001E-2</v>
      </c>
      <c r="AKD8">
        <v>2.6009999999999998E-2</v>
      </c>
      <c r="AKE8">
        <v>2.6009999999999998E-2</v>
      </c>
      <c r="AKF8">
        <v>2.6009999999999998E-2</v>
      </c>
      <c r="AKG8">
        <v>2.6010999999999999E-2</v>
      </c>
      <c r="AKH8">
        <v>2.6010999999999999E-2</v>
      </c>
      <c r="AKI8">
        <v>2.6010999999999999E-2</v>
      </c>
      <c r="AKJ8">
        <v>2.6010999999999999E-2</v>
      </c>
      <c r="AKK8" t="s">
        <v>125</v>
      </c>
      <c r="AKL8" t="s">
        <v>125</v>
      </c>
      <c r="AKM8" t="s">
        <v>125</v>
      </c>
      <c r="AKN8" t="s">
        <v>125</v>
      </c>
      <c r="AKO8" t="s">
        <v>125</v>
      </c>
      <c r="AKP8" t="s">
        <v>522</v>
      </c>
      <c r="AKQ8">
        <v>2.6008E-2</v>
      </c>
      <c r="AKR8" t="s">
        <v>522</v>
      </c>
      <c r="AKS8" t="s">
        <v>522</v>
      </c>
      <c r="AKT8" t="s">
        <v>522</v>
      </c>
      <c r="AKU8">
        <v>6.4999999999999997E-3</v>
      </c>
      <c r="AKV8" t="s">
        <v>522</v>
      </c>
      <c r="AKW8" t="s">
        <v>522</v>
      </c>
      <c r="AKX8" t="s">
        <v>522</v>
      </c>
      <c r="AKY8" t="s">
        <v>522</v>
      </c>
      <c r="AKZ8" t="s">
        <v>522</v>
      </c>
      <c r="ALA8" t="s">
        <v>522</v>
      </c>
      <c r="ALB8" t="s">
        <v>522</v>
      </c>
      <c r="ALC8" t="s">
        <v>125</v>
      </c>
      <c r="ALD8" t="s">
        <v>125</v>
      </c>
      <c r="ALE8" t="s">
        <v>125</v>
      </c>
      <c r="ALF8" t="s">
        <v>125</v>
      </c>
      <c r="ALG8" t="s">
        <v>125</v>
      </c>
      <c r="ALH8">
        <v>2.6008E-2</v>
      </c>
      <c r="ALI8">
        <v>2.6010999999999999E-2</v>
      </c>
      <c r="ALJ8">
        <v>2.6008E-2</v>
      </c>
      <c r="ALK8">
        <v>2.6009000000000001E-2</v>
      </c>
      <c r="ALL8">
        <v>2.6009000000000001E-2</v>
      </c>
      <c r="ALM8">
        <v>2.6009000000000001E-2</v>
      </c>
      <c r="ALN8">
        <v>2.6009999999999998E-2</v>
      </c>
      <c r="ALO8">
        <v>2.6009999999999998E-2</v>
      </c>
      <c r="ALP8">
        <v>2.6009999999999998E-2</v>
      </c>
      <c r="ALQ8">
        <v>2.6010999999999999E-2</v>
      </c>
      <c r="ALR8">
        <v>2.6010999999999999E-2</v>
      </c>
      <c r="ALS8">
        <v>2.6010999999999999E-2</v>
      </c>
      <c r="ALT8">
        <v>2.6010999999999999E-2</v>
      </c>
      <c r="ALU8" t="s">
        <v>125</v>
      </c>
      <c r="ALV8" t="s">
        <v>125</v>
      </c>
      <c r="ALW8" t="s">
        <v>125</v>
      </c>
      <c r="ALX8" t="s">
        <v>125</v>
      </c>
      <c r="ALY8" t="s">
        <v>125</v>
      </c>
      <c r="ALZ8">
        <v>2.6010999999999999E-2</v>
      </c>
      <c r="AMA8">
        <v>2.6008E-2</v>
      </c>
      <c r="AMB8">
        <v>2.6012E-2</v>
      </c>
      <c r="AMC8">
        <v>2.6012E-2</v>
      </c>
      <c r="AMD8">
        <v>2.6009000000000001E-2</v>
      </c>
      <c r="AME8">
        <v>2.6009000000000001E-2</v>
      </c>
      <c r="AMF8">
        <v>2.6009999999999998E-2</v>
      </c>
      <c r="AMG8">
        <v>2.6013000000000001E-2</v>
      </c>
      <c r="AMH8">
        <v>2.6009999999999998E-2</v>
      </c>
      <c r="AMI8">
        <v>2.6010999999999999E-2</v>
      </c>
      <c r="AMJ8" t="s">
        <v>522</v>
      </c>
      <c r="AMK8">
        <v>2.6010999999999999E-2</v>
      </c>
      <c r="AML8">
        <v>2.6010999999999999E-2</v>
      </c>
      <c r="AMM8" t="s">
        <v>125</v>
      </c>
      <c r="AMN8" t="s">
        <v>125</v>
      </c>
      <c r="AMO8" t="s">
        <v>125</v>
      </c>
      <c r="AMP8" t="s">
        <v>125</v>
      </c>
      <c r="AMQ8" t="s">
        <v>125</v>
      </c>
      <c r="AMR8">
        <v>2.6008E-2</v>
      </c>
      <c r="AMS8">
        <v>2.6008E-2</v>
      </c>
      <c r="AMT8">
        <v>2.6008E-2</v>
      </c>
      <c r="AMU8">
        <v>2.6009000000000001E-2</v>
      </c>
      <c r="AMV8">
        <v>2.6009000000000001E-2</v>
      </c>
      <c r="AMW8">
        <v>2.6009000000000001E-2</v>
      </c>
      <c r="AMX8">
        <v>2.6009999999999998E-2</v>
      </c>
      <c r="AMY8">
        <v>2.6009999999999998E-2</v>
      </c>
      <c r="AMZ8">
        <v>2.6009999999999998E-2</v>
      </c>
      <c r="ANA8">
        <v>2.6010999999999999E-2</v>
      </c>
      <c r="ANB8">
        <v>2.6010999999999999E-2</v>
      </c>
      <c r="ANC8">
        <v>2.6010999999999999E-2</v>
      </c>
      <c r="AND8">
        <v>2.6010999999999999E-2</v>
      </c>
      <c r="ANE8" t="s">
        <v>125</v>
      </c>
      <c r="ANF8" t="s">
        <v>125</v>
      </c>
      <c r="ANG8" t="s">
        <v>125</v>
      </c>
      <c r="ANH8" t="s">
        <v>125</v>
      </c>
      <c r="ANI8" t="s">
        <v>125</v>
      </c>
      <c r="ANJ8">
        <v>2.6008E-2</v>
      </c>
      <c r="ANK8">
        <v>2.6008E-2</v>
      </c>
      <c r="ANL8">
        <v>2.6008E-2</v>
      </c>
      <c r="ANM8">
        <v>2.6009000000000001E-2</v>
      </c>
      <c r="ANN8">
        <v>2.6012E-2</v>
      </c>
      <c r="ANO8">
        <v>2.6009000000000001E-2</v>
      </c>
      <c r="ANP8">
        <v>2.6009999999999998E-2</v>
      </c>
      <c r="ANQ8">
        <v>2.6009999999999998E-2</v>
      </c>
      <c r="ANR8">
        <v>2.6009999999999998E-2</v>
      </c>
      <c r="ANS8">
        <v>2.6013999999999999E-2</v>
      </c>
      <c r="ANT8">
        <v>2.6010999999999999E-2</v>
      </c>
      <c r="ANU8">
        <v>2.6010999999999999E-2</v>
      </c>
      <c r="ANV8">
        <v>2.6012E-2</v>
      </c>
      <c r="ANW8" t="s">
        <v>125</v>
      </c>
      <c r="ANX8" t="s">
        <v>125</v>
      </c>
      <c r="ANY8" t="s">
        <v>125</v>
      </c>
      <c r="ANZ8" t="s">
        <v>125</v>
      </c>
      <c r="AOA8" t="s">
        <v>125</v>
      </c>
      <c r="AOC8" t="s">
        <v>522</v>
      </c>
      <c r="AOD8">
        <v>2.6246999999999999E-2</v>
      </c>
      <c r="AOE8" t="s">
        <v>522</v>
      </c>
      <c r="AOF8" t="s">
        <v>522</v>
      </c>
      <c r="AOG8" t="s">
        <v>522</v>
      </c>
      <c r="AOH8" t="s">
        <v>522</v>
      </c>
      <c r="AOI8" t="s">
        <v>522</v>
      </c>
      <c r="AOJ8" t="s">
        <v>522</v>
      </c>
      <c r="AOK8" t="s">
        <v>522</v>
      </c>
      <c r="AOO8" t="s">
        <v>125</v>
      </c>
      <c r="AOP8" t="s">
        <v>125</v>
      </c>
      <c r="AOQ8" t="s">
        <v>125</v>
      </c>
      <c r="AOR8" t="s">
        <v>125</v>
      </c>
      <c r="AOS8" t="s">
        <v>125</v>
      </c>
      <c r="AOT8">
        <v>2.6010999999999999E-2</v>
      </c>
      <c r="AOU8">
        <v>2.6012E-2</v>
      </c>
      <c r="AOV8">
        <v>2.6012E-2</v>
      </c>
      <c r="AOW8">
        <v>2.6012E-2</v>
      </c>
      <c r="AOX8">
        <v>2.6012E-2</v>
      </c>
      <c r="AOY8">
        <v>2.6013000000000001E-2</v>
      </c>
      <c r="AOZ8">
        <v>2.6013999999999999E-2</v>
      </c>
      <c r="APA8">
        <v>2.6013000000000001E-2</v>
      </c>
      <c r="APB8">
        <v>2.6013999999999999E-2</v>
      </c>
      <c r="APC8">
        <v>2.6013999999999999E-2</v>
      </c>
      <c r="APD8">
        <v>2.6013999999999999E-2</v>
      </c>
      <c r="APE8">
        <v>2.6016000000000001E-2</v>
      </c>
      <c r="APF8">
        <v>2.6015E-2</v>
      </c>
      <c r="APG8" t="s">
        <v>125</v>
      </c>
      <c r="APH8" t="s">
        <v>125</v>
      </c>
      <c r="API8" t="s">
        <v>125</v>
      </c>
      <c r="APJ8" t="s">
        <v>125</v>
      </c>
      <c r="APK8" t="s">
        <v>125</v>
      </c>
      <c r="APL8">
        <v>2.6010999999999999E-2</v>
      </c>
      <c r="APM8">
        <v>2.6010999999999999E-2</v>
      </c>
      <c r="APN8">
        <v>2.6012E-2</v>
      </c>
      <c r="APO8">
        <v>2.6012E-2</v>
      </c>
      <c r="APP8">
        <v>2.6012E-2</v>
      </c>
      <c r="APQ8">
        <v>2.6012E-2</v>
      </c>
      <c r="APR8">
        <v>2.6013000000000001E-2</v>
      </c>
      <c r="APS8">
        <v>2.6013000000000001E-2</v>
      </c>
      <c r="APT8">
        <v>2.6013000000000001E-2</v>
      </c>
      <c r="APU8">
        <v>2.6013999999999999E-2</v>
      </c>
      <c r="APV8">
        <v>2.6013999999999999E-2</v>
      </c>
      <c r="APW8">
        <v>2.6013999999999999E-2</v>
      </c>
      <c r="APX8">
        <v>2.6015E-2</v>
      </c>
      <c r="APY8" t="s">
        <v>125</v>
      </c>
      <c r="APZ8" t="s">
        <v>125</v>
      </c>
      <c r="AQA8" t="s">
        <v>125</v>
      </c>
      <c r="AQB8" t="s">
        <v>125</v>
      </c>
      <c r="AQC8" t="s">
        <v>125</v>
      </c>
      <c r="AQD8">
        <v>2.6010999999999999E-2</v>
      </c>
      <c r="AQE8">
        <v>2.6010999999999999E-2</v>
      </c>
      <c r="AQF8">
        <v>2.6012E-2</v>
      </c>
      <c r="AQG8">
        <v>2.6012E-2</v>
      </c>
      <c r="AQH8">
        <v>2.6012E-2</v>
      </c>
      <c r="AQI8">
        <v>2.6013000000000001E-2</v>
      </c>
      <c r="AQJ8">
        <v>2.6013000000000001E-2</v>
      </c>
      <c r="AQK8">
        <v>2.6013000000000001E-2</v>
      </c>
      <c r="AQL8">
        <v>2.6013000000000001E-2</v>
      </c>
      <c r="AQM8">
        <v>2.6013999999999999E-2</v>
      </c>
      <c r="AQN8">
        <v>2.6013999999999999E-2</v>
      </c>
      <c r="AQO8">
        <v>2.6013999999999999E-2</v>
      </c>
      <c r="AQP8">
        <v>2.6015E-2</v>
      </c>
      <c r="AQQ8" t="s">
        <v>125</v>
      </c>
      <c r="AQR8" t="s">
        <v>125</v>
      </c>
      <c r="AQS8" t="s">
        <v>125</v>
      </c>
      <c r="AQT8" t="s">
        <v>125</v>
      </c>
      <c r="AQU8" t="s">
        <v>125</v>
      </c>
    </row>
    <row r="9" spans="1:1139" x14ac:dyDescent="0.3">
      <c r="A9" t="s">
        <v>131</v>
      </c>
      <c r="B9" t="s">
        <v>126</v>
      </c>
      <c r="C9" t="s">
        <v>128</v>
      </c>
      <c r="D9">
        <v>2.0806000000000002E-2</v>
      </c>
      <c r="E9" s="10">
        <v>1.2999999999999999E-4</v>
      </c>
      <c r="F9">
        <v>2.2852999999999998E-2</v>
      </c>
      <c r="G9" t="s">
        <v>522</v>
      </c>
      <c r="H9">
        <v>2.2852999999999998E-2</v>
      </c>
      <c r="I9">
        <v>2.2852999999999998E-2</v>
      </c>
      <c r="J9">
        <v>2.2852999999999998E-2</v>
      </c>
      <c r="K9">
        <v>2.2852999999999998E-2</v>
      </c>
      <c r="L9">
        <v>2.2852999999999998E-2</v>
      </c>
      <c r="M9">
        <v>2.2852999999999998E-2</v>
      </c>
      <c r="N9">
        <v>2.2852999999999998E-2</v>
      </c>
      <c r="O9">
        <v>2.2852999999999998E-2</v>
      </c>
      <c r="P9">
        <v>2.2852999999999998E-2</v>
      </c>
      <c r="Q9">
        <v>2.2852999999999998E-2</v>
      </c>
      <c r="R9">
        <v>2.2852999999999998E-2</v>
      </c>
      <c r="S9" t="s">
        <v>125</v>
      </c>
      <c r="T9" t="s">
        <v>125</v>
      </c>
      <c r="U9" t="s">
        <v>125</v>
      </c>
      <c r="V9" t="s">
        <v>125</v>
      </c>
      <c r="W9" t="s">
        <v>125</v>
      </c>
      <c r="X9">
        <v>2.2852999999999998E-2</v>
      </c>
      <c r="Y9">
        <v>2.2852999999999998E-2</v>
      </c>
      <c r="Z9" t="s">
        <v>522</v>
      </c>
      <c r="AA9">
        <v>2.2852999999999998E-2</v>
      </c>
      <c r="AB9">
        <v>2.2852999999999998E-2</v>
      </c>
      <c r="AC9">
        <v>2.2852999999999998E-2</v>
      </c>
      <c r="AD9">
        <v>2.2852999999999998E-2</v>
      </c>
      <c r="AE9">
        <v>2.2852999999999998E-2</v>
      </c>
      <c r="AF9">
        <v>2.2852999999999998E-2</v>
      </c>
      <c r="AG9">
        <v>2.2852999999999998E-2</v>
      </c>
      <c r="AH9">
        <v>2.2852999999999998E-2</v>
      </c>
      <c r="AI9">
        <v>2.2852999999999998E-2</v>
      </c>
      <c r="AJ9">
        <v>2.2852999999999998E-2</v>
      </c>
      <c r="AK9" t="s">
        <v>125</v>
      </c>
      <c r="AL9" t="s">
        <v>125</v>
      </c>
      <c r="AM9" t="s">
        <v>125</v>
      </c>
      <c r="AN9" t="s">
        <v>125</v>
      </c>
      <c r="AO9" t="s">
        <v>125</v>
      </c>
      <c r="AP9">
        <v>2.2852999999999998E-2</v>
      </c>
      <c r="AQ9">
        <v>2.2852999999999998E-2</v>
      </c>
      <c r="AR9" t="s">
        <v>522</v>
      </c>
      <c r="AS9">
        <v>2.2852999999999998E-2</v>
      </c>
      <c r="AT9">
        <v>2.2852999999999998E-2</v>
      </c>
      <c r="AU9">
        <v>2.2852999999999998E-2</v>
      </c>
      <c r="AV9">
        <v>2.2852999999999998E-2</v>
      </c>
      <c r="AW9">
        <v>2.2852999999999998E-2</v>
      </c>
      <c r="AX9">
        <v>2.2852999999999998E-2</v>
      </c>
      <c r="AY9">
        <v>2.2852999999999998E-2</v>
      </c>
      <c r="AZ9">
        <v>2.2852999999999998E-2</v>
      </c>
      <c r="BA9">
        <v>2.2852999999999998E-2</v>
      </c>
      <c r="BB9">
        <v>2.2852999999999998E-2</v>
      </c>
      <c r="BC9" t="s">
        <v>125</v>
      </c>
      <c r="BD9" t="s">
        <v>125</v>
      </c>
      <c r="BE9" t="s">
        <v>125</v>
      </c>
      <c r="BF9" t="s">
        <v>125</v>
      </c>
      <c r="BG9" t="s">
        <v>125</v>
      </c>
      <c r="BH9">
        <v>2.2852999999999998E-2</v>
      </c>
      <c r="BI9">
        <v>2.2852999999999998E-2</v>
      </c>
      <c r="BJ9">
        <v>2.2852999999999998E-2</v>
      </c>
      <c r="BK9">
        <v>2.2852999999999998E-2</v>
      </c>
      <c r="BL9">
        <v>2.2852999999999998E-2</v>
      </c>
      <c r="BM9">
        <v>2.2852999999999998E-2</v>
      </c>
      <c r="BN9">
        <v>2.2852999999999998E-2</v>
      </c>
      <c r="BO9">
        <v>2.2852999999999998E-2</v>
      </c>
      <c r="BP9">
        <v>2.2852999999999998E-2</v>
      </c>
      <c r="BQ9">
        <v>2.2852999999999998E-2</v>
      </c>
      <c r="BR9">
        <v>2.2852999999999998E-2</v>
      </c>
      <c r="BS9">
        <v>2.2852999999999998E-2</v>
      </c>
      <c r="BT9" t="s">
        <v>522</v>
      </c>
      <c r="BU9" t="s">
        <v>125</v>
      </c>
      <c r="BV9" t="s">
        <v>125</v>
      </c>
      <c r="BW9" t="s">
        <v>125</v>
      </c>
      <c r="BX9" t="s">
        <v>125</v>
      </c>
      <c r="BY9" t="s">
        <v>125</v>
      </c>
      <c r="BZ9">
        <v>2.2855E-2</v>
      </c>
      <c r="CA9">
        <v>2.2852999999999998E-2</v>
      </c>
      <c r="CB9">
        <v>2.2852999999999998E-2</v>
      </c>
      <c r="CC9">
        <v>2.2852999999999998E-2</v>
      </c>
      <c r="CD9">
        <v>2.2852999999999998E-2</v>
      </c>
      <c r="CE9">
        <v>2.2852999999999998E-2</v>
      </c>
      <c r="CF9">
        <v>2.2852999999999998E-2</v>
      </c>
      <c r="CG9">
        <v>2.2852999999999998E-2</v>
      </c>
      <c r="CH9">
        <v>2.2852999999999998E-2</v>
      </c>
      <c r="CI9">
        <v>2.2852999999999998E-2</v>
      </c>
      <c r="CJ9" t="s">
        <v>522</v>
      </c>
      <c r="CK9">
        <v>2.2852999999999998E-2</v>
      </c>
      <c r="CL9">
        <v>2.2852999999999998E-2</v>
      </c>
      <c r="CM9" t="s">
        <v>125</v>
      </c>
      <c r="CN9" t="s">
        <v>125</v>
      </c>
      <c r="CO9" t="s">
        <v>125</v>
      </c>
      <c r="CP9" t="s">
        <v>125</v>
      </c>
      <c r="CQ9" t="s">
        <v>125</v>
      </c>
      <c r="CR9">
        <v>2.2852999999999998E-2</v>
      </c>
      <c r="CS9">
        <v>2.2852999999999998E-2</v>
      </c>
      <c r="CT9">
        <v>2.2852999999999998E-2</v>
      </c>
      <c r="CU9">
        <v>2.2852999999999998E-2</v>
      </c>
      <c r="CV9">
        <v>2.2852999999999998E-2</v>
      </c>
      <c r="CW9">
        <v>2.2852999999999998E-2</v>
      </c>
      <c r="CX9">
        <v>2.2852999999999998E-2</v>
      </c>
      <c r="CY9">
        <v>2.2852999999999998E-2</v>
      </c>
      <c r="CZ9">
        <v>2.2852999999999998E-2</v>
      </c>
      <c r="DA9">
        <v>2.2852999999999998E-2</v>
      </c>
      <c r="DB9">
        <v>2.2852999999999998E-2</v>
      </c>
      <c r="DC9">
        <v>2.2852999999999998E-2</v>
      </c>
      <c r="DD9">
        <v>2.2852999999999998E-2</v>
      </c>
      <c r="DE9" t="s">
        <v>125</v>
      </c>
      <c r="DF9" t="s">
        <v>125</v>
      </c>
      <c r="DG9" t="s">
        <v>125</v>
      </c>
      <c r="DH9" t="s">
        <v>125</v>
      </c>
      <c r="DI9" t="s">
        <v>125</v>
      </c>
      <c r="DJ9">
        <v>2.2852999999999998E-2</v>
      </c>
      <c r="DK9">
        <v>2.2852999999999998E-2</v>
      </c>
      <c r="DL9">
        <v>2.2852999999999998E-2</v>
      </c>
      <c r="DM9">
        <v>2.2852999999999998E-2</v>
      </c>
      <c r="DN9">
        <v>2.2852999999999998E-2</v>
      </c>
      <c r="DO9">
        <v>2.2852999999999998E-2</v>
      </c>
      <c r="DP9">
        <v>2.2852999999999998E-2</v>
      </c>
      <c r="DQ9">
        <v>2.2852999999999998E-2</v>
      </c>
      <c r="DR9">
        <v>2.2852999999999998E-2</v>
      </c>
      <c r="DS9">
        <v>2.2852999999999998E-2</v>
      </c>
      <c r="DT9">
        <v>2.2852999999999998E-2</v>
      </c>
      <c r="DU9">
        <v>2.2852999999999998E-2</v>
      </c>
      <c r="DV9">
        <v>2.2852999999999998E-2</v>
      </c>
      <c r="DW9" t="s">
        <v>125</v>
      </c>
      <c r="DX9" t="s">
        <v>125</v>
      </c>
      <c r="DY9" t="s">
        <v>125</v>
      </c>
      <c r="DZ9" t="s">
        <v>125</v>
      </c>
      <c r="EA9" t="s">
        <v>125</v>
      </c>
      <c r="EB9">
        <v>2.2852999999999998E-2</v>
      </c>
      <c r="EC9">
        <v>2.2852999999999998E-2</v>
      </c>
      <c r="ED9">
        <v>2.2852999999999998E-2</v>
      </c>
      <c r="EE9">
        <v>2.2852999999999998E-2</v>
      </c>
      <c r="EF9">
        <v>2.2852999999999998E-2</v>
      </c>
      <c r="EG9">
        <v>2.2852999999999998E-2</v>
      </c>
      <c r="EH9">
        <v>2.2855E-2</v>
      </c>
      <c r="EI9">
        <v>2.2852999999999998E-2</v>
      </c>
      <c r="EJ9">
        <v>2.2852999999999998E-2</v>
      </c>
      <c r="EK9">
        <v>2.2852999999999998E-2</v>
      </c>
      <c r="EL9">
        <v>2.2852999999999998E-2</v>
      </c>
      <c r="EM9">
        <v>2.2852999999999998E-2</v>
      </c>
      <c r="EN9">
        <v>2.2852999999999998E-2</v>
      </c>
      <c r="EO9" t="s">
        <v>125</v>
      </c>
      <c r="EP9" t="s">
        <v>125</v>
      </c>
      <c r="EQ9" t="s">
        <v>125</v>
      </c>
      <c r="ER9" t="s">
        <v>125</v>
      </c>
      <c r="ES9" t="s">
        <v>125</v>
      </c>
      <c r="ET9">
        <v>2.2852999999999998E-2</v>
      </c>
      <c r="EU9">
        <v>2.2852999999999998E-2</v>
      </c>
      <c r="EV9">
        <v>2.2852999999999998E-2</v>
      </c>
      <c r="EW9">
        <v>2.2852999999999998E-2</v>
      </c>
      <c r="EX9">
        <v>2.2852999999999998E-2</v>
      </c>
      <c r="EY9">
        <v>2.2852999999999998E-2</v>
      </c>
      <c r="EZ9">
        <v>2.2852999999999998E-2</v>
      </c>
      <c r="FA9">
        <v>2.2852999999999998E-2</v>
      </c>
      <c r="FB9">
        <v>2.2852999999999998E-2</v>
      </c>
      <c r="FC9">
        <v>2.2852999999999998E-2</v>
      </c>
      <c r="FD9">
        <v>2.2852999999999998E-2</v>
      </c>
      <c r="FE9">
        <v>2.2852999999999998E-2</v>
      </c>
      <c r="FF9">
        <v>2.2852999999999998E-2</v>
      </c>
      <c r="FG9" t="s">
        <v>125</v>
      </c>
      <c r="FH9" t="s">
        <v>125</v>
      </c>
      <c r="FI9" t="s">
        <v>125</v>
      </c>
      <c r="FJ9" t="s">
        <v>125</v>
      </c>
      <c r="FK9" t="s">
        <v>125</v>
      </c>
      <c r="FL9">
        <v>2.2852999999999998E-2</v>
      </c>
      <c r="FM9">
        <v>2.2852999999999998E-2</v>
      </c>
      <c r="FN9">
        <v>2.2852999999999998E-2</v>
      </c>
      <c r="FO9">
        <v>2.2852999999999998E-2</v>
      </c>
      <c r="FP9">
        <v>2.2852999999999998E-2</v>
      </c>
      <c r="FQ9">
        <v>2.2852999999999998E-2</v>
      </c>
      <c r="FR9">
        <v>2.2852999999999998E-2</v>
      </c>
      <c r="FS9">
        <v>2.2852999999999998E-2</v>
      </c>
      <c r="FT9">
        <v>2.2852999999999998E-2</v>
      </c>
      <c r="FU9">
        <v>2.2852999999999998E-2</v>
      </c>
      <c r="FV9">
        <v>2.2852999999999998E-2</v>
      </c>
      <c r="FW9">
        <v>2.2852999999999998E-2</v>
      </c>
      <c r="FX9">
        <v>2.2852999999999998E-2</v>
      </c>
      <c r="FY9" t="s">
        <v>125</v>
      </c>
      <c r="FZ9" t="s">
        <v>125</v>
      </c>
      <c r="GA9" t="s">
        <v>125</v>
      </c>
      <c r="GB9" t="s">
        <v>125</v>
      </c>
      <c r="GC9" t="s">
        <v>125</v>
      </c>
      <c r="GD9">
        <v>2.2852999999999998E-2</v>
      </c>
      <c r="GE9">
        <v>2.2852999999999998E-2</v>
      </c>
      <c r="GF9" t="s">
        <v>522</v>
      </c>
      <c r="GG9">
        <v>2.2852999999999998E-2</v>
      </c>
      <c r="GH9">
        <v>2.2852999999999998E-2</v>
      </c>
      <c r="GI9">
        <v>2.2852999999999998E-2</v>
      </c>
      <c r="GJ9">
        <v>2.2852999999999998E-2</v>
      </c>
      <c r="GK9">
        <v>2.2852999999999998E-2</v>
      </c>
      <c r="GL9">
        <v>2.2852999999999998E-2</v>
      </c>
      <c r="GM9">
        <v>2.2852999999999998E-2</v>
      </c>
      <c r="GN9">
        <v>2.2852999999999998E-2</v>
      </c>
      <c r="GO9">
        <v>2.2852999999999998E-2</v>
      </c>
      <c r="GP9">
        <v>2.2852999999999998E-2</v>
      </c>
      <c r="GQ9" t="s">
        <v>125</v>
      </c>
      <c r="GR9" t="s">
        <v>125</v>
      </c>
      <c r="GS9" t="s">
        <v>125</v>
      </c>
      <c r="GT9" t="s">
        <v>125</v>
      </c>
      <c r="GU9" t="s">
        <v>125</v>
      </c>
      <c r="GV9">
        <v>2.2852999999999998E-2</v>
      </c>
      <c r="GW9">
        <v>2.2852999999999998E-2</v>
      </c>
      <c r="GX9">
        <v>2.2852999999999998E-2</v>
      </c>
      <c r="GY9">
        <v>2.2852999999999998E-2</v>
      </c>
      <c r="GZ9">
        <v>2.2852999999999998E-2</v>
      </c>
      <c r="HA9">
        <v>2.2852999999999998E-2</v>
      </c>
      <c r="HB9">
        <v>2.2852999999999998E-2</v>
      </c>
      <c r="HC9">
        <v>2.2852999999999998E-2</v>
      </c>
      <c r="HD9">
        <v>2.2852999999999998E-2</v>
      </c>
      <c r="HE9">
        <v>2.2852999999999998E-2</v>
      </c>
      <c r="HF9">
        <v>2.2852999999999998E-2</v>
      </c>
      <c r="HG9">
        <v>2.2852999999999998E-2</v>
      </c>
      <c r="HH9">
        <v>2.2852999999999998E-2</v>
      </c>
      <c r="HI9" t="s">
        <v>125</v>
      </c>
      <c r="HJ9" t="s">
        <v>125</v>
      </c>
      <c r="HK9" t="s">
        <v>125</v>
      </c>
      <c r="HL9" t="s">
        <v>125</v>
      </c>
      <c r="HM9" t="s">
        <v>125</v>
      </c>
      <c r="HN9">
        <v>2.2852999999999998E-2</v>
      </c>
      <c r="HO9">
        <v>2.2852999999999998E-2</v>
      </c>
      <c r="HP9">
        <v>2.2852999999999998E-2</v>
      </c>
      <c r="HQ9">
        <v>2.2852999999999998E-2</v>
      </c>
      <c r="HR9">
        <v>2.2852999999999998E-2</v>
      </c>
      <c r="HS9">
        <v>2.2852999999999998E-2</v>
      </c>
      <c r="HT9">
        <v>2.2852999999999998E-2</v>
      </c>
      <c r="HU9">
        <v>2.2852999999999998E-2</v>
      </c>
      <c r="HV9">
        <v>2.2852999999999998E-2</v>
      </c>
      <c r="HW9">
        <v>2.2852999999999998E-2</v>
      </c>
      <c r="HX9">
        <v>2.2852999999999998E-2</v>
      </c>
      <c r="HY9">
        <v>2.2852999999999998E-2</v>
      </c>
      <c r="HZ9">
        <v>2.2855E-2</v>
      </c>
      <c r="IA9" t="s">
        <v>125</v>
      </c>
      <c r="IB9" t="s">
        <v>125</v>
      </c>
      <c r="IC9" t="s">
        <v>125</v>
      </c>
      <c r="ID9" t="s">
        <v>125</v>
      </c>
      <c r="IE9" t="s">
        <v>125</v>
      </c>
      <c r="IF9">
        <v>2.2852999999999998E-2</v>
      </c>
      <c r="IG9">
        <v>2.2852999999999998E-2</v>
      </c>
      <c r="IH9">
        <v>2.2852999999999998E-2</v>
      </c>
      <c r="II9">
        <v>2.2852999999999998E-2</v>
      </c>
      <c r="IJ9">
        <v>2.2852999999999998E-2</v>
      </c>
      <c r="IK9">
        <v>2.2852999999999998E-2</v>
      </c>
      <c r="IL9">
        <v>2.2852999999999998E-2</v>
      </c>
      <c r="IM9">
        <v>2.2852999999999998E-2</v>
      </c>
      <c r="IN9">
        <v>2.2852999999999998E-2</v>
      </c>
      <c r="IO9">
        <v>2.2852999999999998E-2</v>
      </c>
      <c r="IP9">
        <v>2.2852999999999998E-2</v>
      </c>
      <c r="IQ9">
        <v>2.2852999999999998E-2</v>
      </c>
      <c r="IR9">
        <v>2.2852999999999998E-2</v>
      </c>
      <c r="IS9" t="s">
        <v>125</v>
      </c>
      <c r="IT9" t="s">
        <v>125</v>
      </c>
      <c r="IU9" t="s">
        <v>125</v>
      </c>
      <c r="IV9" t="s">
        <v>125</v>
      </c>
      <c r="IW9" t="s">
        <v>125</v>
      </c>
      <c r="IX9">
        <v>2.2852999999999998E-2</v>
      </c>
      <c r="IY9">
        <v>2.2852999999999998E-2</v>
      </c>
      <c r="IZ9">
        <v>2.2852999999999998E-2</v>
      </c>
      <c r="JA9">
        <v>2.2852999999999998E-2</v>
      </c>
      <c r="JB9">
        <v>2.2852999999999998E-2</v>
      </c>
      <c r="JC9">
        <v>2.2852999999999998E-2</v>
      </c>
      <c r="JD9">
        <v>2.2852999999999998E-2</v>
      </c>
      <c r="JE9">
        <v>2.2852999999999998E-2</v>
      </c>
      <c r="JF9">
        <v>2.2852999999999998E-2</v>
      </c>
      <c r="JG9">
        <v>2.2852999999999998E-2</v>
      </c>
      <c r="JH9">
        <v>2.2852999999999998E-2</v>
      </c>
      <c r="JI9">
        <v>2.2852999999999998E-2</v>
      </c>
      <c r="JJ9">
        <v>2.2852999999999998E-2</v>
      </c>
      <c r="JK9" t="s">
        <v>125</v>
      </c>
      <c r="JL9" t="s">
        <v>125</v>
      </c>
      <c r="JM9" t="s">
        <v>125</v>
      </c>
      <c r="JN9" t="s">
        <v>125</v>
      </c>
      <c r="JO9" t="s">
        <v>125</v>
      </c>
      <c r="JP9">
        <v>2.2852999999999998E-2</v>
      </c>
      <c r="JQ9">
        <v>2.2852999999999998E-2</v>
      </c>
      <c r="JR9">
        <v>2.2852999999999998E-2</v>
      </c>
      <c r="JS9">
        <v>2.2852999999999998E-2</v>
      </c>
      <c r="JT9">
        <v>2.2852999999999998E-2</v>
      </c>
      <c r="JU9">
        <v>2.2852999999999998E-2</v>
      </c>
      <c r="JV9">
        <v>2.2852999999999998E-2</v>
      </c>
      <c r="JW9">
        <v>2.2852999999999998E-2</v>
      </c>
      <c r="JX9">
        <v>2.2852999999999998E-2</v>
      </c>
      <c r="JY9">
        <v>2.2852999999999998E-2</v>
      </c>
      <c r="JZ9">
        <v>2.2852999999999998E-2</v>
      </c>
      <c r="KA9">
        <v>2.2852999999999998E-2</v>
      </c>
      <c r="KB9">
        <v>2.2852999999999998E-2</v>
      </c>
      <c r="KC9" t="s">
        <v>125</v>
      </c>
      <c r="KD9" t="s">
        <v>125</v>
      </c>
      <c r="KE9" t="s">
        <v>125</v>
      </c>
      <c r="KF9" t="s">
        <v>125</v>
      </c>
      <c r="KG9" t="s">
        <v>125</v>
      </c>
      <c r="KH9">
        <v>2.2852999999999998E-2</v>
      </c>
      <c r="KI9">
        <v>2.2852999999999998E-2</v>
      </c>
      <c r="KJ9">
        <v>2.2852999999999998E-2</v>
      </c>
      <c r="KK9">
        <v>2.2852999999999998E-2</v>
      </c>
      <c r="KL9">
        <v>2.2852999999999998E-2</v>
      </c>
      <c r="KM9">
        <v>2.2852999999999998E-2</v>
      </c>
      <c r="KN9">
        <v>2.2852999999999998E-2</v>
      </c>
      <c r="KO9">
        <v>2.2852999999999998E-2</v>
      </c>
      <c r="KP9">
        <v>2.2852999999999998E-2</v>
      </c>
      <c r="KQ9">
        <v>2.2852999999999998E-2</v>
      </c>
      <c r="KR9">
        <v>2.2852999999999998E-2</v>
      </c>
      <c r="KS9">
        <v>2.2852999999999998E-2</v>
      </c>
      <c r="KT9">
        <v>2.2852999999999998E-2</v>
      </c>
      <c r="KU9" t="s">
        <v>125</v>
      </c>
      <c r="KV9" t="s">
        <v>125</v>
      </c>
      <c r="KW9" t="s">
        <v>125</v>
      </c>
      <c r="KX9" t="s">
        <v>125</v>
      </c>
      <c r="KY9" t="s">
        <v>125</v>
      </c>
      <c r="KZ9" t="s">
        <v>522</v>
      </c>
      <c r="LA9" t="s">
        <v>522</v>
      </c>
      <c r="LB9" t="s">
        <v>522</v>
      </c>
      <c r="LC9" t="s">
        <v>522</v>
      </c>
      <c r="LD9">
        <v>1.4289999999999999E-3</v>
      </c>
      <c r="LE9">
        <v>7.0410000000000004E-3</v>
      </c>
      <c r="LF9">
        <v>2.2900000000000001E-4</v>
      </c>
      <c r="LG9" t="s">
        <v>522</v>
      </c>
      <c r="LH9" t="s">
        <v>522</v>
      </c>
      <c r="LI9">
        <v>1.4289999999999999E-3</v>
      </c>
      <c r="LJ9">
        <v>1.4289999999999999E-3</v>
      </c>
      <c r="LK9">
        <v>6.3500000000000004E-4</v>
      </c>
      <c r="LL9" t="s">
        <v>522</v>
      </c>
      <c r="LM9" t="s">
        <v>125</v>
      </c>
      <c r="LN9" t="s">
        <v>125</v>
      </c>
      <c r="LO9" t="s">
        <v>125</v>
      </c>
      <c r="LP9" t="s">
        <v>125</v>
      </c>
      <c r="LQ9" t="s">
        <v>125</v>
      </c>
      <c r="LR9">
        <v>2.2855E-2</v>
      </c>
      <c r="LS9">
        <v>2.2855E-2</v>
      </c>
      <c r="LT9">
        <v>2.2855E-2</v>
      </c>
      <c r="LU9">
        <v>2.2855E-2</v>
      </c>
      <c r="LV9">
        <v>2.2855E-2</v>
      </c>
      <c r="LW9">
        <v>2.2855E-2</v>
      </c>
      <c r="LX9">
        <v>2.2855E-2</v>
      </c>
      <c r="LY9">
        <v>2.2855E-2</v>
      </c>
      <c r="LZ9">
        <v>2.2855E-2</v>
      </c>
      <c r="MA9">
        <v>2.2855E-2</v>
      </c>
      <c r="MB9">
        <v>2.2855E-2</v>
      </c>
      <c r="MC9">
        <v>2.2855E-2</v>
      </c>
      <c r="MD9" t="s">
        <v>522</v>
      </c>
      <c r="ME9" t="s">
        <v>125</v>
      </c>
      <c r="MF9" t="s">
        <v>125</v>
      </c>
      <c r="MG9" t="s">
        <v>125</v>
      </c>
      <c r="MH9" t="s">
        <v>125</v>
      </c>
      <c r="MI9" t="s">
        <v>125</v>
      </c>
      <c r="MJ9">
        <v>2.2855E-2</v>
      </c>
      <c r="MK9">
        <v>2.2855E-2</v>
      </c>
      <c r="ML9">
        <v>2.2855E-2</v>
      </c>
      <c r="MM9">
        <v>2.2855E-2</v>
      </c>
      <c r="MN9">
        <v>2.2855E-2</v>
      </c>
      <c r="MO9">
        <v>2.2855E-2</v>
      </c>
      <c r="MP9">
        <v>2.2855E-2</v>
      </c>
      <c r="MQ9">
        <v>2.2855E-2</v>
      </c>
      <c r="MR9">
        <v>2.2855E-2</v>
      </c>
      <c r="MS9">
        <v>2.2855E-2</v>
      </c>
      <c r="MT9">
        <v>2.2855E-2</v>
      </c>
      <c r="MU9">
        <v>2.2855E-2</v>
      </c>
      <c r="MV9">
        <v>2.2855E-2</v>
      </c>
      <c r="MW9" t="s">
        <v>125</v>
      </c>
      <c r="MX9" t="s">
        <v>125</v>
      </c>
      <c r="MY9" t="s">
        <v>125</v>
      </c>
      <c r="MZ9" t="s">
        <v>125</v>
      </c>
      <c r="NA9" t="s">
        <v>125</v>
      </c>
      <c r="NB9">
        <v>2.2855E-2</v>
      </c>
      <c r="NC9">
        <v>2.2855E-2</v>
      </c>
      <c r="ND9">
        <v>2.2855E-2</v>
      </c>
      <c r="NE9">
        <v>2.2855E-2</v>
      </c>
      <c r="NF9">
        <v>2.2855E-2</v>
      </c>
      <c r="NG9">
        <v>2.2855E-2</v>
      </c>
      <c r="NH9">
        <v>2.2855E-2</v>
      </c>
      <c r="NI9">
        <v>2.2855E-2</v>
      </c>
      <c r="NJ9">
        <v>2.2855E-2</v>
      </c>
      <c r="NK9">
        <v>2.2855E-2</v>
      </c>
      <c r="NL9">
        <v>2.2855E-2</v>
      </c>
      <c r="NM9">
        <v>2.2855E-2</v>
      </c>
      <c r="NN9">
        <v>2.2855E-2</v>
      </c>
      <c r="NO9" t="s">
        <v>125</v>
      </c>
      <c r="NP9" t="s">
        <v>125</v>
      </c>
      <c r="NQ9" t="s">
        <v>125</v>
      </c>
      <c r="NR9" t="s">
        <v>125</v>
      </c>
      <c r="NS9" t="s">
        <v>125</v>
      </c>
      <c r="NT9">
        <v>2.0806000000000002E-2</v>
      </c>
      <c r="NU9">
        <v>2.0806000000000002E-2</v>
      </c>
      <c r="NV9">
        <v>2.0806000000000002E-2</v>
      </c>
      <c r="NW9">
        <v>2.0806000000000002E-2</v>
      </c>
      <c r="NX9">
        <v>2.0806000000000002E-2</v>
      </c>
      <c r="NY9">
        <v>2.0806000000000002E-2</v>
      </c>
      <c r="NZ9">
        <v>2.0806000000000002E-2</v>
      </c>
      <c r="OA9">
        <v>2.0806000000000002E-2</v>
      </c>
      <c r="OB9">
        <v>2.0806000000000002E-2</v>
      </c>
      <c r="OC9">
        <v>2.0806000000000002E-2</v>
      </c>
      <c r="OD9">
        <v>2.0806000000000002E-2</v>
      </c>
      <c r="OE9">
        <v>2.0806000000000002E-2</v>
      </c>
      <c r="OF9">
        <v>2.0808E-2</v>
      </c>
      <c r="OG9" t="s">
        <v>125</v>
      </c>
      <c r="OH9" t="s">
        <v>125</v>
      </c>
      <c r="OI9" t="s">
        <v>125</v>
      </c>
      <c r="OJ9" t="s">
        <v>125</v>
      </c>
      <c r="OK9" t="s">
        <v>125</v>
      </c>
      <c r="OL9">
        <v>2.0806000000000002E-2</v>
      </c>
      <c r="OM9">
        <v>2.0808E-2</v>
      </c>
      <c r="ON9">
        <v>2.0806000000000002E-2</v>
      </c>
      <c r="OO9">
        <v>2.0806000000000002E-2</v>
      </c>
      <c r="OP9" t="s">
        <v>522</v>
      </c>
      <c r="OQ9">
        <v>2.0806000000000002E-2</v>
      </c>
      <c r="OR9">
        <v>2.0806000000000002E-2</v>
      </c>
      <c r="OS9">
        <v>2.0806000000000002E-2</v>
      </c>
      <c r="OT9">
        <v>2.0806000000000002E-2</v>
      </c>
      <c r="OU9">
        <v>2.0806000000000002E-2</v>
      </c>
      <c r="OV9">
        <v>2.0806000000000002E-2</v>
      </c>
      <c r="OW9">
        <v>2.0806000000000002E-2</v>
      </c>
      <c r="OX9">
        <v>2.0806000000000002E-2</v>
      </c>
      <c r="OY9" t="s">
        <v>125</v>
      </c>
      <c r="OZ9" t="s">
        <v>125</v>
      </c>
      <c r="PA9" t="s">
        <v>125</v>
      </c>
      <c r="PB9" t="s">
        <v>125</v>
      </c>
      <c r="PC9" t="s">
        <v>125</v>
      </c>
      <c r="PD9" t="s">
        <v>522</v>
      </c>
      <c r="PE9">
        <v>2.0808E-2</v>
      </c>
      <c r="PF9">
        <v>2.0808E-2</v>
      </c>
      <c r="PG9">
        <v>2.0808E-2</v>
      </c>
      <c r="PH9" t="s">
        <v>522</v>
      </c>
      <c r="PI9">
        <v>2.0808E-2</v>
      </c>
      <c r="PJ9">
        <v>2.0806000000000002E-2</v>
      </c>
      <c r="PK9">
        <v>2.5099999999999998E-4</v>
      </c>
      <c r="PL9">
        <v>2.0808E-2</v>
      </c>
      <c r="PM9">
        <v>2.0806000000000002E-2</v>
      </c>
      <c r="PN9">
        <v>2.0806000000000002E-2</v>
      </c>
      <c r="PO9">
        <v>2.0806000000000002E-2</v>
      </c>
      <c r="PP9">
        <v>2.0806000000000002E-2</v>
      </c>
      <c r="PQ9" t="s">
        <v>125</v>
      </c>
      <c r="PR9" t="s">
        <v>125</v>
      </c>
      <c r="PS9" t="s">
        <v>125</v>
      </c>
      <c r="PT9" t="s">
        <v>125</v>
      </c>
      <c r="PU9" t="s">
        <v>125</v>
      </c>
      <c r="PV9">
        <v>2.0806000000000002E-2</v>
      </c>
      <c r="PW9">
        <v>2.0806000000000002E-2</v>
      </c>
      <c r="PX9" t="s">
        <v>522</v>
      </c>
      <c r="PY9">
        <v>2.0808E-2</v>
      </c>
      <c r="PZ9">
        <v>2.0806000000000002E-2</v>
      </c>
      <c r="QA9">
        <v>5.2009999999999999E-3</v>
      </c>
      <c r="QB9">
        <v>2.0808E-2</v>
      </c>
      <c r="QC9" t="s">
        <v>522</v>
      </c>
      <c r="QD9">
        <v>2.0808E-2</v>
      </c>
      <c r="QE9">
        <v>2.0806000000000002E-2</v>
      </c>
      <c r="QF9">
        <v>2.0806000000000002E-2</v>
      </c>
      <c r="QG9">
        <v>2.0806000000000002E-2</v>
      </c>
      <c r="QH9">
        <v>2.0806000000000002E-2</v>
      </c>
      <c r="QI9" t="s">
        <v>125</v>
      </c>
      <c r="QJ9" t="s">
        <v>125</v>
      </c>
      <c r="QK9" t="s">
        <v>125</v>
      </c>
      <c r="QL9" t="s">
        <v>125</v>
      </c>
      <c r="QM9" t="s">
        <v>125</v>
      </c>
      <c r="QN9" t="s">
        <v>522</v>
      </c>
      <c r="QO9" t="s">
        <v>522</v>
      </c>
      <c r="QP9" t="s">
        <v>522</v>
      </c>
      <c r="QQ9" t="s">
        <v>522</v>
      </c>
      <c r="QR9" t="s">
        <v>522</v>
      </c>
      <c r="QS9" t="s">
        <v>522</v>
      </c>
      <c r="QT9" t="s">
        <v>522</v>
      </c>
      <c r="QU9" t="s">
        <v>522</v>
      </c>
      <c r="QV9" t="s">
        <v>522</v>
      </c>
      <c r="QW9" t="s">
        <v>522</v>
      </c>
      <c r="QX9" t="s">
        <v>522</v>
      </c>
      <c r="QY9" t="s">
        <v>522</v>
      </c>
      <c r="QZ9" t="s">
        <v>522</v>
      </c>
      <c r="RA9" t="s">
        <v>125</v>
      </c>
      <c r="RB9" t="s">
        <v>125</v>
      </c>
      <c r="RC9" t="s">
        <v>125</v>
      </c>
      <c r="RD9" t="s">
        <v>125</v>
      </c>
      <c r="RE9" t="s">
        <v>125</v>
      </c>
      <c r="RF9">
        <v>2.0806000000000002E-2</v>
      </c>
      <c r="RG9">
        <v>2.0806000000000002E-2</v>
      </c>
      <c r="RH9">
        <v>2.0806000000000002E-2</v>
      </c>
      <c r="RI9">
        <v>2.0806000000000002E-2</v>
      </c>
      <c r="RJ9">
        <v>2.0806000000000002E-2</v>
      </c>
      <c r="RK9">
        <v>2.0806000000000002E-2</v>
      </c>
      <c r="RL9">
        <v>2.0806000000000002E-2</v>
      </c>
      <c r="RM9">
        <v>2.0806000000000002E-2</v>
      </c>
      <c r="RN9">
        <v>2.0806000000000002E-2</v>
      </c>
      <c r="RO9">
        <v>2.0806000000000002E-2</v>
      </c>
      <c r="RP9">
        <v>2.0806000000000002E-2</v>
      </c>
      <c r="RQ9">
        <v>2.0808E-2</v>
      </c>
      <c r="RR9">
        <v>2.0806000000000002E-2</v>
      </c>
      <c r="RS9" t="s">
        <v>125</v>
      </c>
      <c r="RT9" t="s">
        <v>125</v>
      </c>
      <c r="RU9" t="s">
        <v>125</v>
      </c>
      <c r="RV9" t="s">
        <v>125</v>
      </c>
      <c r="RW9" t="s">
        <v>125</v>
      </c>
      <c r="RX9" t="s">
        <v>522</v>
      </c>
      <c r="RY9">
        <v>2.0806000000000002E-2</v>
      </c>
      <c r="RZ9" t="s">
        <v>522</v>
      </c>
      <c r="SA9">
        <v>5.2009999999999999E-3</v>
      </c>
      <c r="SB9" t="s">
        <v>522</v>
      </c>
      <c r="SC9">
        <v>2.0806000000000002E-2</v>
      </c>
      <c r="SD9">
        <v>5.2009999999999999E-3</v>
      </c>
      <c r="SE9" t="s">
        <v>522</v>
      </c>
      <c r="SF9">
        <v>2.0806000000000002E-2</v>
      </c>
      <c r="SG9" t="s">
        <v>522</v>
      </c>
      <c r="SH9" t="s">
        <v>522</v>
      </c>
      <c r="SI9" t="s">
        <v>522</v>
      </c>
      <c r="SJ9" t="s">
        <v>522</v>
      </c>
      <c r="SK9" t="s">
        <v>125</v>
      </c>
      <c r="SL9" t="s">
        <v>125</v>
      </c>
      <c r="SM9" t="s">
        <v>125</v>
      </c>
      <c r="SN9" t="s">
        <v>125</v>
      </c>
      <c r="SO9" t="s">
        <v>125</v>
      </c>
      <c r="SP9">
        <v>2.0806000000000002E-2</v>
      </c>
      <c r="SQ9">
        <v>2.0806000000000002E-2</v>
      </c>
      <c r="SR9">
        <v>2.0808E-2</v>
      </c>
      <c r="SS9">
        <v>2.0806000000000002E-2</v>
      </c>
      <c r="ST9">
        <v>2.0806000000000002E-2</v>
      </c>
      <c r="SU9">
        <v>2.0806000000000002E-2</v>
      </c>
      <c r="SV9">
        <v>2.0806000000000002E-2</v>
      </c>
      <c r="SW9">
        <v>2.0806000000000002E-2</v>
      </c>
      <c r="SX9">
        <v>2.0806000000000002E-2</v>
      </c>
      <c r="SY9">
        <v>2.0806000000000002E-2</v>
      </c>
      <c r="SZ9">
        <v>2.0806000000000002E-2</v>
      </c>
      <c r="TA9">
        <v>2.0808E-2</v>
      </c>
      <c r="TB9">
        <v>2.0806000000000002E-2</v>
      </c>
      <c r="TC9" t="s">
        <v>125</v>
      </c>
      <c r="TD9" t="s">
        <v>125</v>
      </c>
      <c r="TE9" t="s">
        <v>125</v>
      </c>
      <c r="TF9" t="s">
        <v>125</v>
      </c>
      <c r="TG9" t="s">
        <v>125</v>
      </c>
      <c r="TH9">
        <v>2.0806000000000002E-2</v>
      </c>
      <c r="TI9">
        <v>2.0806000000000002E-2</v>
      </c>
      <c r="TJ9">
        <v>2.0808E-2</v>
      </c>
      <c r="TK9">
        <v>2.0806000000000002E-2</v>
      </c>
      <c r="TL9">
        <v>2.0808E-2</v>
      </c>
      <c r="TM9">
        <v>2.0806000000000002E-2</v>
      </c>
      <c r="TN9">
        <v>2.0806000000000002E-2</v>
      </c>
      <c r="TO9">
        <v>2.0808E-2</v>
      </c>
      <c r="TP9">
        <v>2.0808E-2</v>
      </c>
      <c r="TQ9">
        <v>2.0806000000000002E-2</v>
      </c>
      <c r="TR9">
        <v>2.0806000000000002E-2</v>
      </c>
      <c r="TS9">
        <v>2.0806000000000002E-2</v>
      </c>
      <c r="TT9">
        <v>2.0806000000000002E-2</v>
      </c>
      <c r="TU9" t="s">
        <v>125</v>
      </c>
      <c r="TV9" t="s">
        <v>125</v>
      </c>
      <c r="TW9" t="s">
        <v>125</v>
      </c>
      <c r="TX9" t="s">
        <v>125</v>
      </c>
      <c r="TY9" t="s">
        <v>125</v>
      </c>
      <c r="TZ9">
        <v>2.0806000000000002E-2</v>
      </c>
      <c r="UA9">
        <v>2.0808E-2</v>
      </c>
      <c r="UB9">
        <v>2.0808E-2</v>
      </c>
      <c r="UC9">
        <v>2.0806000000000002E-2</v>
      </c>
      <c r="UD9">
        <v>2.0806000000000002E-2</v>
      </c>
      <c r="UE9">
        <v>2.0806000000000002E-2</v>
      </c>
      <c r="UF9">
        <v>2.0808E-2</v>
      </c>
      <c r="UG9">
        <v>2.0808E-2</v>
      </c>
      <c r="UH9">
        <v>2.0806000000000002E-2</v>
      </c>
      <c r="UI9">
        <v>2.0806000000000002E-2</v>
      </c>
      <c r="UJ9">
        <v>2.0808E-2</v>
      </c>
      <c r="UK9">
        <v>2.0806000000000002E-2</v>
      </c>
      <c r="UL9">
        <v>2.0806000000000002E-2</v>
      </c>
      <c r="UM9" t="s">
        <v>125</v>
      </c>
      <c r="UN9" t="s">
        <v>125</v>
      </c>
      <c r="UO9" t="s">
        <v>125</v>
      </c>
      <c r="UP9" t="s">
        <v>125</v>
      </c>
      <c r="UQ9" t="s">
        <v>125</v>
      </c>
      <c r="UR9">
        <v>2.0808E-2</v>
      </c>
      <c r="US9" t="s">
        <v>522</v>
      </c>
      <c r="UT9">
        <v>2.0806000000000002E-2</v>
      </c>
      <c r="UU9" t="s">
        <v>522</v>
      </c>
      <c r="UV9">
        <v>2.0808E-2</v>
      </c>
      <c r="UW9" t="s">
        <v>522</v>
      </c>
      <c r="UX9" t="s">
        <v>522</v>
      </c>
      <c r="UY9">
        <v>2.0806000000000002E-2</v>
      </c>
      <c r="UZ9" t="s">
        <v>522</v>
      </c>
      <c r="VA9" t="s">
        <v>522</v>
      </c>
      <c r="VB9">
        <v>5.2009999999999999E-3</v>
      </c>
      <c r="VC9" t="s">
        <v>522</v>
      </c>
      <c r="VD9">
        <v>2.0806000000000002E-2</v>
      </c>
      <c r="VE9" t="s">
        <v>125</v>
      </c>
      <c r="VF9" t="s">
        <v>125</v>
      </c>
      <c r="VG9" t="s">
        <v>125</v>
      </c>
      <c r="VH9" t="s">
        <v>125</v>
      </c>
      <c r="VI9" t="s">
        <v>125</v>
      </c>
      <c r="VJ9">
        <v>2.0806000000000002E-2</v>
      </c>
      <c r="VK9">
        <v>2.0806000000000002E-2</v>
      </c>
      <c r="VL9">
        <v>2.0806000000000002E-2</v>
      </c>
      <c r="VM9">
        <v>2.0806000000000002E-2</v>
      </c>
      <c r="VN9">
        <v>2.0806000000000002E-2</v>
      </c>
      <c r="VO9">
        <v>2.0806000000000002E-2</v>
      </c>
      <c r="VP9">
        <v>2.0806000000000002E-2</v>
      </c>
      <c r="VQ9">
        <v>2.0806000000000002E-2</v>
      </c>
      <c r="VR9">
        <v>2.0806000000000002E-2</v>
      </c>
      <c r="VS9">
        <v>2.0806000000000002E-2</v>
      </c>
      <c r="VT9">
        <v>2.0806000000000002E-2</v>
      </c>
      <c r="VU9">
        <v>2.0806000000000002E-2</v>
      </c>
      <c r="VV9">
        <v>2.0806000000000002E-2</v>
      </c>
      <c r="VW9" t="s">
        <v>125</v>
      </c>
      <c r="VX9" t="s">
        <v>125</v>
      </c>
      <c r="VY9" t="s">
        <v>125</v>
      </c>
      <c r="VZ9" t="s">
        <v>125</v>
      </c>
      <c r="WA9" t="s">
        <v>125</v>
      </c>
      <c r="WB9">
        <v>5.2009999999999999E-3</v>
      </c>
      <c r="WC9" t="s">
        <v>522</v>
      </c>
      <c r="WD9">
        <v>5.2009999999999999E-3</v>
      </c>
      <c r="WE9">
        <v>5.2009999999999999E-3</v>
      </c>
      <c r="WF9" t="s">
        <v>522</v>
      </c>
      <c r="WG9" t="s">
        <v>522</v>
      </c>
      <c r="WH9" t="s">
        <v>522</v>
      </c>
      <c r="WI9" t="s">
        <v>522</v>
      </c>
      <c r="WJ9" t="s">
        <v>522</v>
      </c>
      <c r="WK9" t="s">
        <v>522</v>
      </c>
      <c r="WL9" t="s">
        <v>522</v>
      </c>
      <c r="WM9" t="s">
        <v>522</v>
      </c>
      <c r="WN9" t="s">
        <v>522</v>
      </c>
      <c r="WO9" t="s">
        <v>125</v>
      </c>
      <c r="WP9" t="s">
        <v>125</v>
      </c>
      <c r="WQ9" t="s">
        <v>125</v>
      </c>
      <c r="WR9" t="s">
        <v>125</v>
      </c>
      <c r="WS9" t="s">
        <v>125</v>
      </c>
      <c r="WT9">
        <v>2.0806000000000002E-2</v>
      </c>
      <c r="WU9">
        <v>2.0806000000000002E-2</v>
      </c>
      <c r="WV9">
        <v>2.0806000000000002E-2</v>
      </c>
      <c r="WW9">
        <v>2.0806000000000002E-2</v>
      </c>
      <c r="WX9">
        <v>2.0806000000000002E-2</v>
      </c>
      <c r="WY9">
        <v>2.0806000000000002E-2</v>
      </c>
      <c r="WZ9">
        <v>2.0806000000000002E-2</v>
      </c>
      <c r="XA9">
        <v>2.0806000000000002E-2</v>
      </c>
      <c r="XB9">
        <v>2.0806000000000002E-2</v>
      </c>
      <c r="XC9">
        <v>2.0806000000000002E-2</v>
      </c>
      <c r="XD9">
        <v>2.0806000000000002E-2</v>
      </c>
      <c r="XE9">
        <v>2.0806000000000002E-2</v>
      </c>
      <c r="XF9">
        <v>2.0808E-2</v>
      </c>
      <c r="XG9" t="s">
        <v>125</v>
      </c>
      <c r="XH9" t="s">
        <v>125</v>
      </c>
      <c r="XI9" t="s">
        <v>125</v>
      </c>
      <c r="XJ9" t="s">
        <v>125</v>
      </c>
      <c r="XK9" t="s">
        <v>125</v>
      </c>
      <c r="XL9" t="s">
        <v>522</v>
      </c>
      <c r="XM9" t="s">
        <v>522</v>
      </c>
      <c r="XN9">
        <v>2.0806000000000002E-2</v>
      </c>
      <c r="XO9">
        <v>2.0806000000000002E-2</v>
      </c>
      <c r="XP9">
        <v>2.0806000000000002E-2</v>
      </c>
      <c r="XQ9">
        <v>2.0806000000000002E-2</v>
      </c>
      <c r="XR9">
        <v>2.0806000000000002E-2</v>
      </c>
      <c r="XS9">
        <v>2.0806000000000002E-2</v>
      </c>
      <c r="XT9">
        <v>2.0806000000000002E-2</v>
      </c>
      <c r="XU9">
        <v>2.0806000000000002E-2</v>
      </c>
      <c r="XV9" t="s">
        <v>522</v>
      </c>
      <c r="XW9">
        <v>2.0806000000000002E-2</v>
      </c>
      <c r="XX9" t="s">
        <v>522</v>
      </c>
      <c r="XY9" t="s">
        <v>125</v>
      </c>
      <c r="XZ9" t="s">
        <v>125</v>
      </c>
      <c r="YA9" t="s">
        <v>125</v>
      </c>
      <c r="YB9" t="s">
        <v>125</v>
      </c>
      <c r="YC9" t="s">
        <v>125</v>
      </c>
      <c r="YD9">
        <v>2.0806000000000002E-2</v>
      </c>
      <c r="YE9">
        <v>2.0806000000000002E-2</v>
      </c>
      <c r="YF9">
        <v>2.0806000000000002E-2</v>
      </c>
      <c r="YG9">
        <v>2.0806000000000002E-2</v>
      </c>
      <c r="YH9">
        <v>2.0806000000000002E-2</v>
      </c>
      <c r="YI9">
        <v>2.0806000000000002E-2</v>
      </c>
      <c r="YJ9">
        <v>2.0806000000000002E-2</v>
      </c>
      <c r="YK9">
        <v>2.0806000000000002E-2</v>
      </c>
      <c r="YL9">
        <v>2.0806000000000002E-2</v>
      </c>
      <c r="YM9">
        <v>2.0806000000000002E-2</v>
      </c>
      <c r="YN9">
        <v>2.0806000000000002E-2</v>
      </c>
      <c r="YO9">
        <v>2.0806000000000002E-2</v>
      </c>
      <c r="YP9">
        <v>2.0806000000000002E-2</v>
      </c>
      <c r="YQ9" t="s">
        <v>125</v>
      </c>
      <c r="YR9" t="s">
        <v>125</v>
      </c>
      <c r="YS9" t="s">
        <v>125</v>
      </c>
      <c r="YT9" t="s">
        <v>125</v>
      </c>
      <c r="YU9" t="s">
        <v>125</v>
      </c>
      <c r="YV9" t="s">
        <v>522</v>
      </c>
      <c r="YW9">
        <v>2.0806000000000002E-2</v>
      </c>
      <c r="YX9">
        <v>2.0806000000000002E-2</v>
      </c>
      <c r="YY9">
        <v>2.0806000000000002E-2</v>
      </c>
      <c r="YZ9">
        <v>2.0806000000000002E-2</v>
      </c>
      <c r="ZA9">
        <v>2.0806000000000002E-2</v>
      </c>
      <c r="ZB9">
        <v>2.0806000000000002E-2</v>
      </c>
      <c r="ZC9">
        <v>2.0808E-2</v>
      </c>
      <c r="ZD9">
        <v>2.0806000000000002E-2</v>
      </c>
      <c r="ZE9">
        <v>2.0808E-2</v>
      </c>
      <c r="ZF9" t="s">
        <v>522</v>
      </c>
      <c r="ZG9">
        <v>2.0806000000000002E-2</v>
      </c>
      <c r="ZH9" t="s">
        <v>522</v>
      </c>
      <c r="ZI9" t="s">
        <v>125</v>
      </c>
      <c r="ZJ9" t="s">
        <v>125</v>
      </c>
      <c r="ZK9" t="s">
        <v>125</v>
      </c>
      <c r="ZL9" t="s">
        <v>125</v>
      </c>
      <c r="ZM9" t="s">
        <v>125</v>
      </c>
      <c r="ZN9">
        <v>9.5469999999999999E-3</v>
      </c>
      <c r="ZO9" t="s">
        <v>522</v>
      </c>
      <c r="ZP9" s="10">
        <v>1.2999999999999999E-4</v>
      </c>
      <c r="ZQ9">
        <v>2.0808E-2</v>
      </c>
      <c r="ZR9">
        <v>3.3100000000000002E-4</v>
      </c>
      <c r="ZS9">
        <v>4.1100000000000002E-4</v>
      </c>
      <c r="ZT9" t="s">
        <v>522</v>
      </c>
      <c r="ZU9" t="s">
        <v>522</v>
      </c>
      <c r="ZV9" t="s">
        <v>522</v>
      </c>
      <c r="ZW9" t="s">
        <v>522</v>
      </c>
      <c r="ZX9">
        <v>2.0808E-2</v>
      </c>
      <c r="ZY9">
        <v>1.5826E-2</v>
      </c>
      <c r="ZZ9" t="s">
        <v>522</v>
      </c>
      <c r="AAA9" t="s">
        <v>125</v>
      </c>
      <c r="AAB9" t="s">
        <v>125</v>
      </c>
      <c r="AAC9" t="s">
        <v>125</v>
      </c>
      <c r="AAD9" t="s">
        <v>125</v>
      </c>
      <c r="AAE9" t="s">
        <v>125</v>
      </c>
      <c r="AAF9">
        <v>2.0808E-2</v>
      </c>
      <c r="AAG9">
        <v>2.0808E-2</v>
      </c>
      <c r="AAH9">
        <v>2.0808E-2</v>
      </c>
      <c r="AAI9">
        <v>2.0808E-2</v>
      </c>
      <c r="AAJ9">
        <v>2.0808E-2</v>
      </c>
      <c r="AAK9">
        <v>2.0808E-2</v>
      </c>
      <c r="AAL9">
        <v>2.0808E-2</v>
      </c>
      <c r="AAM9">
        <v>2.0808E-2</v>
      </c>
      <c r="AAN9">
        <v>2.0808E-2</v>
      </c>
      <c r="AAO9">
        <v>2.0808E-2</v>
      </c>
      <c r="AAP9">
        <v>2.0808E-2</v>
      </c>
      <c r="AAQ9">
        <v>2.0808E-2</v>
      </c>
      <c r="AAR9">
        <v>2.0808E-2</v>
      </c>
      <c r="AAS9" t="s">
        <v>125</v>
      </c>
      <c r="AAT9" t="s">
        <v>125</v>
      </c>
      <c r="AAU9" t="s">
        <v>125</v>
      </c>
      <c r="AAV9" t="s">
        <v>125</v>
      </c>
      <c r="AAW9" t="s">
        <v>125</v>
      </c>
      <c r="AAX9">
        <v>2.0808E-2</v>
      </c>
      <c r="AAY9">
        <v>2.0808E-2</v>
      </c>
      <c r="AAZ9">
        <v>2.0808E-2</v>
      </c>
      <c r="ABA9">
        <v>2.0808E-2</v>
      </c>
      <c r="ABB9">
        <v>2.0808E-2</v>
      </c>
      <c r="ABC9">
        <v>2.0808E-2</v>
      </c>
      <c r="ABD9">
        <v>2.0808E-2</v>
      </c>
      <c r="ABE9">
        <v>2.0808E-2</v>
      </c>
      <c r="ABF9">
        <v>2.0808E-2</v>
      </c>
      <c r="ABG9">
        <v>2.0808E-2</v>
      </c>
      <c r="ABH9">
        <v>2.0808E-2</v>
      </c>
      <c r="ABI9">
        <v>2.0808E-2</v>
      </c>
      <c r="ABJ9">
        <v>2.0808E-2</v>
      </c>
      <c r="ABK9" t="s">
        <v>125</v>
      </c>
      <c r="ABL9" t="s">
        <v>125</v>
      </c>
      <c r="ABM9" t="s">
        <v>125</v>
      </c>
      <c r="ABN9" t="s">
        <v>125</v>
      </c>
      <c r="ABO9" t="s">
        <v>125</v>
      </c>
      <c r="ABP9">
        <v>2.0808E-2</v>
      </c>
      <c r="ABQ9">
        <v>2.0808E-2</v>
      </c>
      <c r="ABR9">
        <v>2.0808E-2</v>
      </c>
      <c r="ABS9">
        <v>2.0808E-2</v>
      </c>
      <c r="ABT9">
        <v>2.0808E-2</v>
      </c>
      <c r="ABU9">
        <v>2.0808E-2</v>
      </c>
      <c r="ABV9">
        <v>2.0808E-2</v>
      </c>
      <c r="ABW9">
        <v>2.0808E-2</v>
      </c>
      <c r="ABX9">
        <v>2.0808E-2</v>
      </c>
      <c r="ABY9">
        <v>2.0808E-2</v>
      </c>
      <c r="ABZ9">
        <v>2.0808E-2</v>
      </c>
      <c r="ACA9">
        <v>2.0808E-2</v>
      </c>
      <c r="ACB9">
        <v>2.0808E-2</v>
      </c>
      <c r="ACC9" t="s">
        <v>125</v>
      </c>
      <c r="ACD9" t="s">
        <v>125</v>
      </c>
      <c r="ACE9" t="s">
        <v>125</v>
      </c>
      <c r="ACF9" t="s">
        <v>125</v>
      </c>
      <c r="ACG9" t="s">
        <v>125</v>
      </c>
      <c r="ACH9">
        <v>1.9616000000000001E-2</v>
      </c>
      <c r="ACI9">
        <v>1.9616000000000001E-2</v>
      </c>
      <c r="ACJ9">
        <v>1.9616000000000001E-2</v>
      </c>
      <c r="ACK9">
        <v>1.9616000000000001E-2</v>
      </c>
      <c r="ACL9">
        <v>1.9616000000000001E-2</v>
      </c>
      <c r="ACM9">
        <v>1.9616000000000001E-2</v>
      </c>
      <c r="ACN9">
        <v>1.9616000000000001E-2</v>
      </c>
      <c r="ACO9">
        <v>1.9615E-2</v>
      </c>
      <c r="ACP9">
        <v>1.9615E-2</v>
      </c>
      <c r="ACQ9">
        <v>1.9615E-2</v>
      </c>
      <c r="ACR9">
        <v>1.9615E-2</v>
      </c>
      <c r="ACS9">
        <v>1.9615E-2</v>
      </c>
      <c r="ACT9">
        <v>1.9615E-2</v>
      </c>
      <c r="ACU9" t="s">
        <v>125</v>
      </c>
      <c r="ACV9" t="s">
        <v>125</v>
      </c>
      <c r="ACW9" t="s">
        <v>125</v>
      </c>
      <c r="ACX9" t="s">
        <v>125</v>
      </c>
      <c r="ACY9" t="s">
        <v>125</v>
      </c>
      <c r="ACZ9">
        <v>1.9616000000000001E-2</v>
      </c>
      <c r="ADA9">
        <v>1.9616000000000001E-2</v>
      </c>
      <c r="ADB9">
        <v>1.9618E-2</v>
      </c>
      <c r="ADC9">
        <v>1.9616000000000001E-2</v>
      </c>
      <c r="ADD9">
        <v>1.9616000000000001E-2</v>
      </c>
      <c r="ADE9">
        <v>1.9616000000000001E-2</v>
      </c>
      <c r="ADF9">
        <v>1.9618E-2</v>
      </c>
      <c r="ADG9">
        <v>1.9615E-2</v>
      </c>
      <c r="ADH9">
        <v>1.9618E-2</v>
      </c>
      <c r="ADI9">
        <v>1.9615E-2</v>
      </c>
      <c r="ADJ9">
        <v>1.9615E-2</v>
      </c>
      <c r="ADK9">
        <v>1.9615E-2</v>
      </c>
      <c r="ADL9">
        <v>1.9615E-2</v>
      </c>
      <c r="ADM9" t="s">
        <v>125</v>
      </c>
      <c r="ADN9" t="s">
        <v>125</v>
      </c>
      <c r="ADO9" t="s">
        <v>125</v>
      </c>
      <c r="ADP9" t="s">
        <v>125</v>
      </c>
      <c r="ADQ9" t="s">
        <v>125</v>
      </c>
      <c r="ADR9">
        <v>1.9616000000000001E-2</v>
      </c>
      <c r="ADS9">
        <v>1.9616000000000001E-2</v>
      </c>
      <c r="ADT9">
        <v>1.9616000000000001E-2</v>
      </c>
      <c r="ADU9">
        <v>1.9618E-2</v>
      </c>
      <c r="ADV9">
        <v>1.9616000000000001E-2</v>
      </c>
      <c r="ADW9">
        <v>1.9616000000000001E-2</v>
      </c>
      <c r="ADX9">
        <v>1.9616000000000001E-2</v>
      </c>
      <c r="ADY9">
        <v>1.9616000000000001E-2</v>
      </c>
      <c r="ADZ9">
        <v>1.9618E-2</v>
      </c>
      <c r="AEA9">
        <v>1.9615E-2</v>
      </c>
      <c r="AEB9" t="s">
        <v>522</v>
      </c>
      <c r="AEC9">
        <v>1.9615E-2</v>
      </c>
      <c r="AED9">
        <v>1.9615E-2</v>
      </c>
      <c r="AEE9" t="s">
        <v>125</v>
      </c>
      <c r="AEF9" t="s">
        <v>125</v>
      </c>
      <c r="AEG9" t="s">
        <v>125</v>
      </c>
      <c r="AEH9" t="s">
        <v>125</v>
      </c>
      <c r="AEI9" t="s">
        <v>125</v>
      </c>
      <c r="AEJ9">
        <v>1.9619000000000001E-2</v>
      </c>
      <c r="AEK9">
        <v>1.9618E-2</v>
      </c>
      <c r="AEL9">
        <v>1.9616000000000001E-2</v>
      </c>
      <c r="AEM9">
        <v>1.9616000000000001E-2</v>
      </c>
      <c r="AEN9" t="s">
        <v>522</v>
      </c>
      <c r="AEO9">
        <v>1.9618E-2</v>
      </c>
      <c r="AEP9">
        <v>1.9616000000000001E-2</v>
      </c>
      <c r="AEQ9">
        <v>1.9618E-2</v>
      </c>
      <c r="AER9">
        <v>1.9618E-2</v>
      </c>
      <c r="AES9">
        <v>1.9615E-2</v>
      </c>
      <c r="AET9">
        <v>1.9615E-2</v>
      </c>
      <c r="AEU9">
        <v>1.9615E-2</v>
      </c>
      <c r="AEV9">
        <v>1.9615E-2</v>
      </c>
      <c r="AEW9" t="s">
        <v>125</v>
      </c>
      <c r="AEX9" t="s">
        <v>125</v>
      </c>
      <c r="AEY9" t="s">
        <v>125</v>
      </c>
      <c r="AEZ9" t="s">
        <v>125</v>
      </c>
      <c r="AFA9" t="s">
        <v>125</v>
      </c>
      <c r="AFB9" t="s">
        <v>522</v>
      </c>
      <c r="AFC9" t="s">
        <v>522</v>
      </c>
      <c r="AFD9" t="s">
        <v>522</v>
      </c>
      <c r="AFE9" t="s">
        <v>522</v>
      </c>
      <c r="AFF9" t="s">
        <v>522</v>
      </c>
      <c r="AFG9" t="s">
        <v>522</v>
      </c>
      <c r="AFH9" t="s">
        <v>522</v>
      </c>
      <c r="AFI9" t="s">
        <v>522</v>
      </c>
      <c r="AFJ9" t="s">
        <v>522</v>
      </c>
      <c r="AFK9" t="s">
        <v>522</v>
      </c>
      <c r="AFL9" t="s">
        <v>522</v>
      </c>
      <c r="AFM9" t="s">
        <v>522</v>
      </c>
      <c r="AFN9" t="s">
        <v>522</v>
      </c>
      <c r="AFO9" t="s">
        <v>125</v>
      </c>
      <c r="AFP9" t="s">
        <v>125</v>
      </c>
      <c r="AFQ9" t="s">
        <v>125</v>
      </c>
      <c r="AFR9" t="s">
        <v>125</v>
      </c>
      <c r="AFS9" t="s">
        <v>125</v>
      </c>
      <c r="AFT9">
        <v>1.9616000000000001E-2</v>
      </c>
      <c r="AFU9">
        <v>1.9616000000000001E-2</v>
      </c>
      <c r="AFV9">
        <v>1.9616000000000001E-2</v>
      </c>
      <c r="AFW9">
        <v>1.9616000000000001E-2</v>
      </c>
      <c r="AFX9">
        <v>1.9618E-2</v>
      </c>
      <c r="AFY9">
        <v>1.9618E-2</v>
      </c>
      <c r="AFZ9">
        <v>1.9616000000000001E-2</v>
      </c>
      <c r="AGA9">
        <v>1.9615E-2</v>
      </c>
      <c r="AGB9">
        <v>1.9615E-2</v>
      </c>
      <c r="AGC9">
        <v>1.9615E-2</v>
      </c>
      <c r="AGD9">
        <v>1.9615E-2</v>
      </c>
      <c r="AGE9">
        <v>1.9615E-2</v>
      </c>
      <c r="AGF9">
        <v>1.9615E-2</v>
      </c>
      <c r="AGG9" t="s">
        <v>125</v>
      </c>
      <c r="AGH9" t="s">
        <v>125</v>
      </c>
      <c r="AGI9" t="s">
        <v>125</v>
      </c>
      <c r="AGJ9" t="s">
        <v>125</v>
      </c>
      <c r="AGK9" t="s">
        <v>125</v>
      </c>
      <c r="AGL9" t="s">
        <v>522</v>
      </c>
      <c r="AGM9" t="s">
        <v>522</v>
      </c>
      <c r="AGN9" t="s">
        <v>522</v>
      </c>
      <c r="AGO9">
        <v>1.9616000000000001E-2</v>
      </c>
      <c r="AGP9" t="s">
        <v>522</v>
      </c>
      <c r="AGQ9">
        <v>1.9616000000000001E-2</v>
      </c>
      <c r="AGR9" t="s">
        <v>522</v>
      </c>
      <c r="AGS9">
        <v>1.9618E-2</v>
      </c>
      <c r="AGT9" t="s">
        <v>522</v>
      </c>
      <c r="AGU9">
        <v>1.9616999999999999E-2</v>
      </c>
      <c r="AGV9" t="s">
        <v>522</v>
      </c>
      <c r="AGW9" t="s">
        <v>522</v>
      </c>
      <c r="AGX9">
        <v>1.9615E-2</v>
      </c>
      <c r="AGY9" t="s">
        <v>125</v>
      </c>
      <c r="AGZ9" t="s">
        <v>125</v>
      </c>
      <c r="AHA9" t="s">
        <v>125</v>
      </c>
      <c r="AHB9" t="s">
        <v>125</v>
      </c>
      <c r="AHC9" t="s">
        <v>125</v>
      </c>
      <c r="AHD9">
        <v>1.9616000000000001E-2</v>
      </c>
      <c r="AHE9">
        <v>1.9616000000000001E-2</v>
      </c>
      <c r="AHF9">
        <v>1.9618E-2</v>
      </c>
      <c r="AHG9">
        <v>1.9616000000000001E-2</v>
      </c>
      <c r="AHH9">
        <v>1.9616000000000001E-2</v>
      </c>
      <c r="AHI9">
        <v>1.9616000000000001E-2</v>
      </c>
      <c r="AHJ9">
        <v>1.9616000000000001E-2</v>
      </c>
      <c r="AHK9">
        <v>1.9616000000000001E-2</v>
      </c>
      <c r="AHL9">
        <v>1.9615E-2</v>
      </c>
      <c r="AHM9">
        <v>1.9615E-2</v>
      </c>
      <c r="AHN9">
        <v>1.9615E-2</v>
      </c>
      <c r="AHO9">
        <v>1.9616999999999999E-2</v>
      </c>
      <c r="AHP9" t="s">
        <v>522</v>
      </c>
      <c r="AHQ9" t="s">
        <v>125</v>
      </c>
      <c r="AHR9" t="s">
        <v>125</v>
      </c>
      <c r="AHS9" t="s">
        <v>125</v>
      </c>
      <c r="AHT9" t="s">
        <v>125</v>
      </c>
      <c r="AHU9" t="s">
        <v>125</v>
      </c>
      <c r="AHV9">
        <v>1.9616000000000001E-2</v>
      </c>
      <c r="AHW9">
        <v>1.9616000000000001E-2</v>
      </c>
      <c r="AHX9">
        <v>1.9616000000000001E-2</v>
      </c>
      <c r="AHY9">
        <v>1.9616000000000001E-2</v>
      </c>
      <c r="AHZ9" t="s">
        <v>522</v>
      </c>
      <c r="AIA9">
        <v>1.9616000000000001E-2</v>
      </c>
      <c r="AIB9">
        <v>1.9616000000000001E-2</v>
      </c>
      <c r="AIC9">
        <v>1.9615E-2</v>
      </c>
      <c r="AID9">
        <v>1.9615E-2</v>
      </c>
      <c r="AIE9">
        <v>1.9615E-2</v>
      </c>
      <c r="AIF9">
        <v>1.9615E-2</v>
      </c>
      <c r="AIG9">
        <v>1.9615E-2</v>
      </c>
      <c r="AIH9">
        <v>1.9615E-2</v>
      </c>
      <c r="AII9" t="s">
        <v>125</v>
      </c>
      <c r="AIJ9" t="s">
        <v>125</v>
      </c>
      <c r="AIK9" t="s">
        <v>125</v>
      </c>
      <c r="AIL9" t="s">
        <v>125</v>
      </c>
      <c r="AIM9" t="s">
        <v>125</v>
      </c>
      <c r="AIN9">
        <v>1.9619000000000001E-2</v>
      </c>
      <c r="AIO9">
        <v>1.9618E-2</v>
      </c>
      <c r="AIP9">
        <v>1.9616000000000001E-2</v>
      </c>
      <c r="AIQ9">
        <v>1.9618E-2</v>
      </c>
      <c r="AIR9">
        <v>1.9616000000000001E-2</v>
      </c>
      <c r="AIS9">
        <v>1.9616000000000001E-2</v>
      </c>
      <c r="AIT9">
        <v>1.9616000000000001E-2</v>
      </c>
      <c r="AIU9">
        <v>1.9616000000000001E-2</v>
      </c>
      <c r="AIV9">
        <v>1.9615E-2</v>
      </c>
      <c r="AIW9">
        <v>1.9615E-2</v>
      </c>
      <c r="AIX9">
        <v>1.9616999999999999E-2</v>
      </c>
      <c r="AIY9" t="s">
        <v>522</v>
      </c>
      <c r="AIZ9">
        <v>1.9615E-2</v>
      </c>
      <c r="AJA9" t="s">
        <v>125</v>
      </c>
      <c r="AJB9" t="s">
        <v>125</v>
      </c>
      <c r="AJC9" t="s">
        <v>125</v>
      </c>
      <c r="AJD9" t="s">
        <v>125</v>
      </c>
      <c r="AJE9" t="s">
        <v>125</v>
      </c>
      <c r="AJF9">
        <v>2.4000000000000001E-4</v>
      </c>
      <c r="AJG9" t="s">
        <v>522</v>
      </c>
      <c r="AJH9" t="s">
        <v>522</v>
      </c>
      <c r="AJI9">
        <v>4.9109999999999996E-3</v>
      </c>
      <c r="AJJ9">
        <v>1.9618E-2</v>
      </c>
      <c r="AJK9" t="s">
        <v>522</v>
      </c>
      <c r="AJL9">
        <v>9.894E-3</v>
      </c>
      <c r="AJM9" t="s">
        <v>522</v>
      </c>
      <c r="AJN9" t="s">
        <v>522</v>
      </c>
      <c r="AJO9">
        <v>1.9615E-2</v>
      </c>
      <c r="AJP9" t="s">
        <v>522</v>
      </c>
      <c r="AJQ9" t="s">
        <v>522</v>
      </c>
      <c r="AJR9" t="s">
        <v>522</v>
      </c>
      <c r="AJS9" t="s">
        <v>125</v>
      </c>
      <c r="AJT9" t="s">
        <v>125</v>
      </c>
      <c r="AJU9" t="s">
        <v>125</v>
      </c>
      <c r="AJV9" t="s">
        <v>125</v>
      </c>
      <c r="AJW9" t="s">
        <v>125</v>
      </c>
      <c r="AJX9">
        <v>1.9616000000000001E-2</v>
      </c>
      <c r="AJY9">
        <v>1.9616000000000001E-2</v>
      </c>
      <c r="AJZ9">
        <v>1.9616000000000001E-2</v>
      </c>
      <c r="AKA9">
        <v>1.9616000000000001E-2</v>
      </c>
      <c r="AKB9">
        <v>1.9616000000000001E-2</v>
      </c>
      <c r="AKC9">
        <v>1.9616000000000001E-2</v>
      </c>
      <c r="AKD9">
        <v>1.9616000000000001E-2</v>
      </c>
      <c r="AKE9">
        <v>1.9615E-2</v>
      </c>
      <c r="AKF9">
        <v>1.9615E-2</v>
      </c>
      <c r="AKG9">
        <v>1.9615E-2</v>
      </c>
      <c r="AKH9">
        <v>1.9615E-2</v>
      </c>
      <c r="AKI9">
        <v>1.9615E-2</v>
      </c>
      <c r="AKJ9">
        <v>1.9615E-2</v>
      </c>
      <c r="AKK9" t="s">
        <v>125</v>
      </c>
      <c r="AKL9" t="s">
        <v>125</v>
      </c>
      <c r="AKM9" t="s">
        <v>125</v>
      </c>
      <c r="AKN9" t="s">
        <v>125</v>
      </c>
      <c r="AKO9" t="s">
        <v>125</v>
      </c>
      <c r="AKP9" t="s">
        <v>522</v>
      </c>
      <c r="AKQ9">
        <v>1.9616000000000001E-2</v>
      </c>
      <c r="AKR9" t="s">
        <v>522</v>
      </c>
      <c r="AKS9" t="s">
        <v>522</v>
      </c>
      <c r="AKT9" t="s">
        <v>522</v>
      </c>
      <c r="AKU9">
        <v>4.9109999999999996E-3</v>
      </c>
      <c r="AKV9" t="s">
        <v>522</v>
      </c>
      <c r="AKW9" t="s">
        <v>522</v>
      </c>
      <c r="AKX9" t="s">
        <v>522</v>
      </c>
      <c r="AKY9" t="s">
        <v>522</v>
      </c>
      <c r="AKZ9" t="s">
        <v>522</v>
      </c>
      <c r="ALA9" t="s">
        <v>522</v>
      </c>
      <c r="ALB9" t="s">
        <v>522</v>
      </c>
      <c r="ALC9" t="s">
        <v>125</v>
      </c>
      <c r="ALD9" t="s">
        <v>125</v>
      </c>
      <c r="ALE9" t="s">
        <v>125</v>
      </c>
      <c r="ALF9" t="s">
        <v>125</v>
      </c>
      <c r="ALG9" t="s">
        <v>125</v>
      </c>
      <c r="ALH9">
        <v>1.9616000000000001E-2</v>
      </c>
      <c r="ALI9">
        <v>1.9618E-2</v>
      </c>
      <c r="ALJ9">
        <v>1.9616000000000001E-2</v>
      </c>
      <c r="ALK9">
        <v>1.9616000000000001E-2</v>
      </c>
      <c r="ALL9">
        <v>1.9616000000000001E-2</v>
      </c>
      <c r="ALM9">
        <v>1.9616000000000001E-2</v>
      </c>
      <c r="ALN9">
        <v>1.9616000000000001E-2</v>
      </c>
      <c r="ALO9">
        <v>1.9615E-2</v>
      </c>
      <c r="ALP9">
        <v>1.9615E-2</v>
      </c>
      <c r="ALQ9">
        <v>1.9615E-2</v>
      </c>
      <c r="ALR9">
        <v>1.9615E-2</v>
      </c>
      <c r="ALS9">
        <v>1.9615E-2</v>
      </c>
      <c r="ALT9">
        <v>1.9615E-2</v>
      </c>
      <c r="ALU9" t="s">
        <v>125</v>
      </c>
      <c r="ALV9" t="s">
        <v>125</v>
      </c>
      <c r="ALW9" t="s">
        <v>125</v>
      </c>
      <c r="ALX9" t="s">
        <v>125</v>
      </c>
      <c r="ALY9" t="s">
        <v>125</v>
      </c>
      <c r="ALZ9">
        <v>1.9619000000000001E-2</v>
      </c>
      <c r="AMA9">
        <v>1.9616000000000001E-2</v>
      </c>
      <c r="AMB9">
        <v>1.9619000000000001E-2</v>
      </c>
      <c r="AMC9">
        <v>1.9618E-2</v>
      </c>
      <c r="AMD9">
        <v>1.9616000000000001E-2</v>
      </c>
      <c r="AME9">
        <v>1.9616000000000001E-2</v>
      </c>
      <c r="AMF9">
        <v>1.9616000000000001E-2</v>
      </c>
      <c r="AMG9">
        <v>1.9618E-2</v>
      </c>
      <c r="AMH9">
        <v>1.9615E-2</v>
      </c>
      <c r="AMI9">
        <v>1.9615E-2</v>
      </c>
      <c r="AMJ9" t="s">
        <v>522</v>
      </c>
      <c r="AMK9">
        <v>1.9615E-2</v>
      </c>
      <c r="AML9">
        <v>1.9615E-2</v>
      </c>
      <c r="AMM9" t="s">
        <v>125</v>
      </c>
      <c r="AMN9" t="s">
        <v>125</v>
      </c>
      <c r="AMO9" t="s">
        <v>125</v>
      </c>
      <c r="AMP9" t="s">
        <v>125</v>
      </c>
      <c r="AMQ9" t="s">
        <v>125</v>
      </c>
      <c r="AMR9">
        <v>1.9616000000000001E-2</v>
      </c>
      <c r="AMS9">
        <v>1.9616000000000001E-2</v>
      </c>
      <c r="AMT9">
        <v>1.9616000000000001E-2</v>
      </c>
      <c r="AMU9">
        <v>1.9616000000000001E-2</v>
      </c>
      <c r="AMV9">
        <v>1.9616000000000001E-2</v>
      </c>
      <c r="AMW9">
        <v>1.9616000000000001E-2</v>
      </c>
      <c r="AMX9">
        <v>1.9616000000000001E-2</v>
      </c>
      <c r="AMY9">
        <v>1.9615E-2</v>
      </c>
      <c r="AMZ9">
        <v>1.9615E-2</v>
      </c>
      <c r="ANA9">
        <v>1.9615E-2</v>
      </c>
      <c r="ANB9">
        <v>1.9615E-2</v>
      </c>
      <c r="ANC9">
        <v>1.9615E-2</v>
      </c>
      <c r="AND9">
        <v>1.9615E-2</v>
      </c>
      <c r="ANE9" t="s">
        <v>125</v>
      </c>
      <c r="ANF9" t="s">
        <v>125</v>
      </c>
      <c r="ANG9" t="s">
        <v>125</v>
      </c>
      <c r="ANH9" t="s">
        <v>125</v>
      </c>
      <c r="ANI9" t="s">
        <v>125</v>
      </c>
      <c r="ANJ9">
        <v>1.9616000000000001E-2</v>
      </c>
      <c r="ANK9">
        <v>1.9616000000000001E-2</v>
      </c>
      <c r="ANL9">
        <v>1.9616000000000001E-2</v>
      </c>
      <c r="ANM9">
        <v>1.9616000000000001E-2</v>
      </c>
      <c r="ANN9">
        <v>1.9618E-2</v>
      </c>
      <c r="ANO9">
        <v>1.9616000000000001E-2</v>
      </c>
      <c r="ANP9">
        <v>1.9616000000000001E-2</v>
      </c>
      <c r="ANQ9">
        <v>1.9616000000000001E-2</v>
      </c>
      <c r="ANR9">
        <v>1.9615E-2</v>
      </c>
      <c r="ANS9">
        <v>1.9616999999999999E-2</v>
      </c>
      <c r="ANT9">
        <v>1.9615E-2</v>
      </c>
      <c r="ANU9">
        <v>1.9615E-2</v>
      </c>
      <c r="ANV9">
        <v>1.9615E-2</v>
      </c>
      <c r="ANW9" t="s">
        <v>125</v>
      </c>
      <c r="ANX9" t="s">
        <v>125</v>
      </c>
      <c r="ANY9" t="s">
        <v>125</v>
      </c>
      <c r="ANZ9" t="s">
        <v>125</v>
      </c>
      <c r="AOA9" t="s">
        <v>125</v>
      </c>
      <c r="AOC9" t="s">
        <v>522</v>
      </c>
      <c r="AOD9">
        <v>1.9618E-2</v>
      </c>
      <c r="AOE9" t="s">
        <v>522</v>
      </c>
      <c r="AOF9" t="s">
        <v>522</v>
      </c>
      <c r="AOG9" t="s">
        <v>522</v>
      </c>
      <c r="AOH9" t="s">
        <v>522</v>
      </c>
      <c r="AOI9" t="s">
        <v>522</v>
      </c>
      <c r="AOJ9" t="s">
        <v>522</v>
      </c>
      <c r="AOK9" t="s">
        <v>522</v>
      </c>
      <c r="AOO9" t="s">
        <v>125</v>
      </c>
      <c r="AOP9" t="s">
        <v>125</v>
      </c>
      <c r="AOQ9" t="s">
        <v>125</v>
      </c>
      <c r="AOR9" t="s">
        <v>125</v>
      </c>
      <c r="AOS9" t="s">
        <v>125</v>
      </c>
      <c r="AOT9">
        <v>1.9618E-2</v>
      </c>
      <c r="AOU9">
        <v>1.9618E-2</v>
      </c>
      <c r="AOV9">
        <v>1.9618E-2</v>
      </c>
      <c r="AOW9">
        <v>1.9618E-2</v>
      </c>
      <c r="AOX9">
        <v>1.9618E-2</v>
      </c>
      <c r="AOY9">
        <v>1.9618E-2</v>
      </c>
      <c r="AOZ9">
        <v>1.9618E-2</v>
      </c>
      <c r="APA9">
        <v>1.9618E-2</v>
      </c>
      <c r="APB9">
        <v>1.9618E-2</v>
      </c>
      <c r="APC9">
        <v>1.9616999999999999E-2</v>
      </c>
      <c r="APD9">
        <v>1.9616999999999999E-2</v>
      </c>
      <c r="APE9">
        <v>1.9616999999999999E-2</v>
      </c>
      <c r="APF9">
        <v>1.9616999999999999E-2</v>
      </c>
      <c r="APG9" t="s">
        <v>125</v>
      </c>
      <c r="APH9" t="s">
        <v>125</v>
      </c>
      <c r="API9" t="s">
        <v>125</v>
      </c>
      <c r="APJ9" t="s">
        <v>125</v>
      </c>
      <c r="APK9" t="s">
        <v>125</v>
      </c>
      <c r="APL9">
        <v>1.9618E-2</v>
      </c>
      <c r="APM9">
        <v>1.9618E-2</v>
      </c>
      <c r="APN9">
        <v>1.9618E-2</v>
      </c>
      <c r="APO9">
        <v>1.9618E-2</v>
      </c>
      <c r="APP9">
        <v>1.9618E-2</v>
      </c>
      <c r="APQ9">
        <v>1.9618E-2</v>
      </c>
      <c r="APR9">
        <v>1.9618E-2</v>
      </c>
      <c r="APS9">
        <v>1.9618E-2</v>
      </c>
      <c r="APT9">
        <v>1.9618E-2</v>
      </c>
      <c r="APU9">
        <v>1.9618E-2</v>
      </c>
      <c r="APV9">
        <v>1.9616999999999999E-2</v>
      </c>
      <c r="APW9">
        <v>1.9616999999999999E-2</v>
      </c>
      <c r="APX9">
        <v>1.9616999999999999E-2</v>
      </c>
      <c r="APY9" t="s">
        <v>125</v>
      </c>
      <c r="APZ9" t="s">
        <v>125</v>
      </c>
      <c r="AQA9" t="s">
        <v>125</v>
      </c>
      <c r="AQB9" t="s">
        <v>125</v>
      </c>
      <c r="AQC9" t="s">
        <v>125</v>
      </c>
      <c r="AQD9">
        <v>1.9618E-2</v>
      </c>
      <c r="AQE9">
        <v>1.9618E-2</v>
      </c>
      <c r="AQF9">
        <v>1.9618E-2</v>
      </c>
      <c r="AQG9">
        <v>1.9618E-2</v>
      </c>
      <c r="AQH9">
        <v>1.9618E-2</v>
      </c>
      <c r="AQI9">
        <v>1.9618E-2</v>
      </c>
      <c r="AQJ9">
        <v>1.9618E-2</v>
      </c>
      <c r="AQK9">
        <v>1.9618E-2</v>
      </c>
      <c r="AQL9">
        <v>1.9618E-2</v>
      </c>
      <c r="AQM9">
        <v>1.9616999999999999E-2</v>
      </c>
      <c r="AQN9">
        <v>1.9616999999999999E-2</v>
      </c>
      <c r="AQO9">
        <v>1.9616999999999999E-2</v>
      </c>
      <c r="AQP9">
        <v>1.9616999999999999E-2</v>
      </c>
      <c r="AQQ9" t="s">
        <v>125</v>
      </c>
      <c r="AQR9" t="s">
        <v>125</v>
      </c>
      <c r="AQS9" t="s">
        <v>125</v>
      </c>
      <c r="AQT9" t="s">
        <v>125</v>
      </c>
      <c r="AQU9" t="s">
        <v>125</v>
      </c>
    </row>
    <row r="10" spans="1:1139" x14ac:dyDescent="0.3">
      <c r="A10" t="s">
        <v>130</v>
      </c>
      <c r="B10" t="s">
        <v>126</v>
      </c>
      <c r="C10" t="s">
        <v>524</v>
      </c>
      <c r="D10">
        <v>3.4210440000000002</v>
      </c>
      <c r="E10" s="10">
        <v>2.13986322528E-2</v>
      </c>
      <c r="F10">
        <v>3.9877229999999999</v>
      </c>
      <c r="G10" t="s">
        <v>522</v>
      </c>
      <c r="H10">
        <v>3.987717</v>
      </c>
      <c r="I10">
        <v>3.987714</v>
      </c>
      <c r="J10">
        <v>3.987711</v>
      </c>
      <c r="K10">
        <v>3.9877030000000002</v>
      </c>
      <c r="L10">
        <v>3.9877030000000002</v>
      </c>
      <c r="M10">
        <v>3.9877009999999999</v>
      </c>
      <c r="N10">
        <v>3.987698</v>
      </c>
      <c r="O10">
        <v>3.987695</v>
      </c>
      <c r="P10">
        <v>3.987692</v>
      </c>
      <c r="Q10">
        <v>3.9876909999999999</v>
      </c>
      <c r="R10">
        <v>3.9876879999999999</v>
      </c>
      <c r="S10" t="s">
        <v>125</v>
      </c>
      <c r="T10" t="s">
        <v>125</v>
      </c>
      <c r="U10" t="s">
        <v>125</v>
      </c>
      <c r="V10" t="s">
        <v>125</v>
      </c>
      <c r="W10" t="s">
        <v>125</v>
      </c>
      <c r="X10">
        <v>3.9877210000000001</v>
      </c>
      <c r="Y10">
        <v>3.9877189999999998</v>
      </c>
      <c r="Z10" t="s">
        <v>522</v>
      </c>
      <c r="AA10">
        <v>3.9877129999999998</v>
      </c>
      <c r="AB10">
        <v>3.9877099999999999</v>
      </c>
      <c r="AC10">
        <v>3.9877050000000001</v>
      </c>
      <c r="AD10">
        <v>3.9877030000000002</v>
      </c>
      <c r="AE10">
        <v>3.9876999999999998</v>
      </c>
      <c r="AF10">
        <v>3.9876969999999998</v>
      </c>
      <c r="AG10">
        <v>3.9876939999999998</v>
      </c>
      <c r="AH10">
        <v>3.987692</v>
      </c>
      <c r="AI10">
        <v>3.987689</v>
      </c>
      <c r="AJ10">
        <v>3.9876870000000002</v>
      </c>
      <c r="AK10" t="s">
        <v>125</v>
      </c>
      <c r="AL10" t="s">
        <v>125</v>
      </c>
      <c r="AM10" t="s">
        <v>125</v>
      </c>
      <c r="AN10" t="s">
        <v>125</v>
      </c>
      <c r="AO10" t="s">
        <v>125</v>
      </c>
      <c r="AP10">
        <v>3.9877259999999999</v>
      </c>
      <c r="AQ10">
        <v>3.9877229999999999</v>
      </c>
      <c r="AR10" t="s">
        <v>522</v>
      </c>
      <c r="AS10">
        <v>3.987717</v>
      </c>
      <c r="AT10">
        <v>3.987714</v>
      </c>
      <c r="AU10">
        <v>3.9877099999999999</v>
      </c>
      <c r="AV10">
        <v>3.9877060000000002</v>
      </c>
      <c r="AW10">
        <v>3.9877050000000001</v>
      </c>
      <c r="AX10">
        <v>3.9877020000000001</v>
      </c>
      <c r="AY10">
        <v>3.9876990000000001</v>
      </c>
      <c r="AZ10">
        <v>3.9876960000000001</v>
      </c>
      <c r="BA10">
        <v>3.9876939999999998</v>
      </c>
      <c r="BB10">
        <v>3.9876909999999999</v>
      </c>
      <c r="BC10" t="s">
        <v>125</v>
      </c>
      <c r="BD10" t="s">
        <v>125</v>
      </c>
      <c r="BE10" t="s">
        <v>125</v>
      </c>
      <c r="BF10" t="s">
        <v>125</v>
      </c>
      <c r="BG10" t="s">
        <v>125</v>
      </c>
      <c r="BH10">
        <v>3.9877210000000001</v>
      </c>
      <c r="BI10">
        <v>3.9877189999999998</v>
      </c>
      <c r="BJ10">
        <v>3.9877150000000001</v>
      </c>
      <c r="BK10">
        <v>3.9877120000000001</v>
      </c>
      <c r="BL10">
        <v>3.9877090000000002</v>
      </c>
      <c r="BM10">
        <v>3.9877050000000001</v>
      </c>
      <c r="BN10">
        <v>3.9877020000000001</v>
      </c>
      <c r="BO10">
        <v>3.9876990000000001</v>
      </c>
      <c r="BP10">
        <v>3.9876969999999998</v>
      </c>
      <c r="BQ10">
        <v>3.9876939999999998</v>
      </c>
      <c r="BR10">
        <v>3.9876909999999999</v>
      </c>
      <c r="BS10">
        <v>3.987689</v>
      </c>
      <c r="BT10" t="s">
        <v>522</v>
      </c>
      <c r="BU10" t="s">
        <v>125</v>
      </c>
      <c r="BV10" t="s">
        <v>125</v>
      </c>
      <c r="BW10" t="s">
        <v>125</v>
      </c>
      <c r="BX10" t="s">
        <v>125</v>
      </c>
      <c r="BY10" t="s">
        <v>125</v>
      </c>
      <c r="BZ10">
        <v>3.9877769999999999</v>
      </c>
      <c r="CA10">
        <v>3.9877210000000001</v>
      </c>
      <c r="CB10">
        <v>3.987717</v>
      </c>
      <c r="CC10">
        <v>3.9877150000000001</v>
      </c>
      <c r="CD10">
        <v>3.9877120000000001</v>
      </c>
      <c r="CE10">
        <v>3.987708</v>
      </c>
      <c r="CF10">
        <v>3.9877039999999999</v>
      </c>
      <c r="CG10">
        <v>3.9877020000000001</v>
      </c>
      <c r="CH10">
        <v>3.9876999999999998</v>
      </c>
      <c r="CI10">
        <v>3.9876969999999998</v>
      </c>
      <c r="CJ10" t="s">
        <v>522</v>
      </c>
      <c r="CK10">
        <v>3.987692</v>
      </c>
      <c r="CL10">
        <v>3.987689</v>
      </c>
      <c r="CM10" t="s">
        <v>125</v>
      </c>
      <c r="CN10" t="s">
        <v>125</v>
      </c>
      <c r="CO10" t="s">
        <v>125</v>
      </c>
      <c r="CP10" t="s">
        <v>125</v>
      </c>
      <c r="CQ10" t="s">
        <v>125</v>
      </c>
      <c r="CR10">
        <v>3.9877189999999998</v>
      </c>
      <c r="CS10">
        <v>3.9877150000000001</v>
      </c>
      <c r="CT10">
        <v>3.9877120000000001</v>
      </c>
      <c r="CU10">
        <v>3.9877099999999999</v>
      </c>
      <c r="CV10">
        <v>3.9877069999999999</v>
      </c>
      <c r="CW10">
        <v>3.9877020000000001</v>
      </c>
      <c r="CX10">
        <v>3.9876990000000001</v>
      </c>
      <c r="CY10">
        <v>3.9876969999999998</v>
      </c>
      <c r="CZ10">
        <v>3.9876939999999998</v>
      </c>
      <c r="DA10">
        <v>3.9876909999999999</v>
      </c>
      <c r="DB10">
        <v>3.987689</v>
      </c>
      <c r="DC10">
        <v>3.9876860000000001</v>
      </c>
      <c r="DD10">
        <v>3.9876830000000001</v>
      </c>
      <c r="DE10" t="s">
        <v>125</v>
      </c>
      <c r="DF10" t="s">
        <v>125</v>
      </c>
      <c r="DG10" t="s">
        <v>125</v>
      </c>
      <c r="DH10" t="s">
        <v>125</v>
      </c>
      <c r="DI10" t="s">
        <v>125</v>
      </c>
      <c r="DJ10">
        <v>3.9877199999999999</v>
      </c>
      <c r="DK10">
        <v>3.987717</v>
      </c>
      <c r="DL10">
        <v>3.987714</v>
      </c>
      <c r="DM10">
        <v>3.9877120000000001</v>
      </c>
      <c r="DN10">
        <v>3.9877090000000002</v>
      </c>
      <c r="DO10">
        <v>3.9877039999999999</v>
      </c>
      <c r="DP10">
        <v>3.9877009999999999</v>
      </c>
      <c r="DQ10">
        <v>3.987698</v>
      </c>
      <c r="DR10">
        <v>3.9876960000000001</v>
      </c>
      <c r="DS10">
        <v>3.9876930000000002</v>
      </c>
      <c r="DT10">
        <v>3.9876909999999999</v>
      </c>
      <c r="DU10">
        <v>3.9876879999999999</v>
      </c>
      <c r="DV10">
        <v>3.9876849999999999</v>
      </c>
      <c r="DW10" t="s">
        <v>125</v>
      </c>
      <c r="DX10" t="s">
        <v>125</v>
      </c>
      <c r="DY10" t="s">
        <v>125</v>
      </c>
      <c r="DZ10" t="s">
        <v>125</v>
      </c>
      <c r="EA10" t="s">
        <v>125</v>
      </c>
      <c r="EB10">
        <v>3.987724</v>
      </c>
      <c r="EC10">
        <v>3.9877210000000001</v>
      </c>
      <c r="ED10">
        <v>3.9877180000000001</v>
      </c>
      <c r="EE10">
        <v>3.9877150000000001</v>
      </c>
      <c r="EF10">
        <v>3.9877129999999998</v>
      </c>
      <c r="EG10">
        <v>3.987708</v>
      </c>
      <c r="EH10">
        <v>3.9877590000000001</v>
      </c>
      <c r="EI10">
        <v>3.9877030000000002</v>
      </c>
      <c r="EJ10">
        <v>3.9876999999999998</v>
      </c>
      <c r="EK10">
        <v>3.9876969999999998</v>
      </c>
      <c r="EL10">
        <v>3.987695</v>
      </c>
      <c r="EM10">
        <v>3.987692</v>
      </c>
      <c r="EN10">
        <v>3.9876909999999999</v>
      </c>
      <c r="EO10" t="s">
        <v>125</v>
      </c>
      <c r="EP10" t="s">
        <v>125</v>
      </c>
      <c r="EQ10" t="s">
        <v>125</v>
      </c>
      <c r="ER10" t="s">
        <v>125</v>
      </c>
      <c r="ES10" t="s">
        <v>125</v>
      </c>
      <c r="ET10">
        <v>3.9877199999999999</v>
      </c>
      <c r="EU10">
        <v>3.987717</v>
      </c>
      <c r="EV10">
        <v>3.987714</v>
      </c>
      <c r="EW10">
        <v>3.987711</v>
      </c>
      <c r="EX10">
        <v>3.9877090000000002</v>
      </c>
      <c r="EY10">
        <v>3.9877039999999999</v>
      </c>
      <c r="EZ10">
        <v>3.9877009999999999</v>
      </c>
      <c r="FA10">
        <v>3.987698</v>
      </c>
      <c r="FB10">
        <v>3.987695</v>
      </c>
      <c r="FC10">
        <v>3.987692</v>
      </c>
      <c r="FD10">
        <v>3.9876900000000002</v>
      </c>
      <c r="FE10">
        <v>3.9876879999999999</v>
      </c>
      <c r="FF10">
        <v>3.9876849999999999</v>
      </c>
      <c r="FG10" t="s">
        <v>125</v>
      </c>
      <c r="FH10" t="s">
        <v>125</v>
      </c>
      <c r="FI10" t="s">
        <v>125</v>
      </c>
      <c r="FJ10" t="s">
        <v>125</v>
      </c>
      <c r="FK10" t="s">
        <v>125</v>
      </c>
      <c r="FL10">
        <v>3.987724</v>
      </c>
      <c r="FM10">
        <v>3.9877210000000001</v>
      </c>
      <c r="FN10">
        <v>3.9877180000000001</v>
      </c>
      <c r="FO10">
        <v>3.9877150000000001</v>
      </c>
      <c r="FP10">
        <v>3.9877129999999998</v>
      </c>
      <c r="FQ10">
        <v>3.987708</v>
      </c>
      <c r="FR10">
        <v>3.9877050000000001</v>
      </c>
      <c r="FS10">
        <v>3.9877030000000002</v>
      </c>
      <c r="FT10">
        <v>3.9876999999999998</v>
      </c>
      <c r="FU10">
        <v>3.9876969999999998</v>
      </c>
      <c r="FV10">
        <v>3.9876939999999998</v>
      </c>
      <c r="FW10">
        <v>3.987692</v>
      </c>
      <c r="FX10">
        <v>3.9876900000000002</v>
      </c>
      <c r="FY10" t="s">
        <v>125</v>
      </c>
      <c r="FZ10" t="s">
        <v>125</v>
      </c>
      <c r="GA10" t="s">
        <v>125</v>
      </c>
      <c r="GB10" t="s">
        <v>125</v>
      </c>
      <c r="GC10" t="s">
        <v>125</v>
      </c>
      <c r="GD10">
        <v>3.9877250000000002</v>
      </c>
      <c r="GE10">
        <v>3.9877229999999999</v>
      </c>
      <c r="GF10" t="s">
        <v>522</v>
      </c>
      <c r="GG10">
        <v>3.987717</v>
      </c>
      <c r="GH10">
        <v>3.987714</v>
      </c>
      <c r="GI10">
        <v>3.9877090000000002</v>
      </c>
      <c r="GJ10">
        <v>3.9877060000000002</v>
      </c>
      <c r="GK10">
        <v>3.9877039999999999</v>
      </c>
      <c r="GL10">
        <v>3.9877009999999999</v>
      </c>
      <c r="GM10">
        <v>3.987698</v>
      </c>
      <c r="GN10">
        <v>3.9876960000000001</v>
      </c>
      <c r="GO10">
        <v>3.9876939999999998</v>
      </c>
      <c r="GP10">
        <v>3.9876909999999999</v>
      </c>
      <c r="GQ10" t="s">
        <v>125</v>
      </c>
      <c r="GR10" t="s">
        <v>125</v>
      </c>
      <c r="GS10" t="s">
        <v>125</v>
      </c>
      <c r="GT10" t="s">
        <v>125</v>
      </c>
      <c r="GU10" t="s">
        <v>125</v>
      </c>
      <c r="GV10">
        <v>3.9877189999999998</v>
      </c>
      <c r="GW10">
        <v>3.9877159999999998</v>
      </c>
      <c r="GX10">
        <v>3.9877129999999998</v>
      </c>
      <c r="GY10">
        <v>3.9877099999999999</v>
      </c>
      <c r="GZ10">
        <v>3.9877069999999999</v>
      </c>
      <c r="HA10">
        <v>3.9877020000000001</v>
      </c>
      <c r="HB10">
        <v>3.9876999999999998</v>
      </c>
      <c r="HC10">
        <v>3.9876969999999998</v>
      </c>
      <c r="HD10">
        <v>3.9876939999999998</v>
      </c>
      <c r="HE10">
        <v>3.9876909999999999</v>
      </c>
      <c r="HF10">
        <v>3.987689</v>
      </c>
      <c r="HG10">
        <v>3.9876860000000001</v>
      </c>
      <c r="HH10">
        <v>3.9876839999999998</v>
      </c>
      <c r="HI10" t="s">
        <v>125</v>
      </c>
      <c r="HJ10" t="s">
        <v>125</v>
      </c>
      <c r="HK10" t="s">
        <v>125</v>
      </c>
      <c r="HL10" t="s">
        <v>125</v>
      </c>
      <c r="HM10" t="s">
        <v>125</v>
      </c>
      <c r="HN10">
        <v>3.9877220000000002</v>
      </c>
      <c r="HO10">
        <v>3.9877189999999998</v>
      </c>
      <c r="HP10">
        <v>3.9877159999999998</v>
      </c>
      <c r="HQ10">
        <v>3.9877129999999998</v>
      </c>
      <c r="HR10">
        <v>3.9877099999999999</v>
      </c>
      <c r="HS10">
        <v>3.9877050000000001</v>
      </c>
      <c r="HT10">
        <v>3.9877030000000002</v>
      </c>
      <c r="HU10">
        <v>3.9876999999999998</v>
      </c>
      <c r="HV10">
        <v>3.9876969999999998</v>
      </c>
      <c r="HW10">
        <v>3.987695</v>
      </c>
      <c r="HX10">
        <v>3.987692</v>
      </c>
      <c r="HY10">
        <v>3.9876900000000002</v>
      </c>
      <c r="HZ10">
        <v>3.9877349999999998</v>
      </c>
      <c r="IA10" t="s">
        <v>125</v>
      </c>
      <c r="IB10" t="s">
        <v>125</v>
      </c>
      <c r="IC10" t="s">
        <v>125</v>
      </c>
      <c r="ID10" t="s">
        <v>125</v>
      </c>
      <c r="IE10" t="s">
        <v>125</v>
      </c>
      <c r="IF10">
        <v>3.9877229999999999</v>
      </c>
      <c r="IG10">
        <v>3.9877199999999999</v>
      </c>
      <c r="IH10">
        <v>3.987717</v>
      </c>
      <c r="II10">
        <v>3.987714</v>
      </c>
      <c r="IJ10">
        <v>3.987711</v>
      </c>
      <c r="IK10">
        <v>3.9877069999999999</v>
      </c>
      <c r="IL10">
        <v>3.9877039999999999</v>
      </c>
      <c r="IM10">
        <v>3.9877009999999999</v>
      </c>
      <c r="IN10">
        <v>3.987698</v>
      </c>
      <c r="IO10">
        <v>3.9876960000000001</v>
      </c>
      <c r="IP10">
        <v>3.9876930000000002</v>
      </c>
      <c r="IQ10">
        <v>3.9876900000000002</v>
      </c>
      <c r="IR10">
        <v>3.9876879999999999</v>
      </c>
      <c r="IS10" t="s">
        <v>125</v>
      </c>
      <c r="IT10" t="s">
        <v>125</v>
      </c>
      <c r="IU10" t="s">
        <v>125</v>
      </c>
      <c r="IV10" t="s">
        <v>125</v>
      </c>
      <c r="IW10" t="s">
        <v>125</v>
      </c>
      <c r="IX10">
        <v>3.9877199999999999</v>
      </c>
      <c r="IY10">
        <v>3.987717</v>
      </c>
      <c r="IZ10">
        <v>3.9877150000000001</v>
      </c>
      <c r="JA10">
        <v>3.9877120000000001</v>
      </c>
      <c r="JB10">
        <v>3.9877090000000002</v>
      </c>
      <c r="JC10">
        <v>3.9877039999999999</v>
      </c>
      <c r="JD10">
        <v>3.9877009999999999</v>
      </c>
      <c r="JE10">
        <v>3.9876939999999998</v>
      </c>
      <c r="JF10">
        <v>3.987695</v>
      </c>
      <c r="JG10">
        <v>3.987692</v>
      </c>
      <c r="JH10">
        <v>3.9876900000000002</v>
      </c>
      <c r="JI10">
        <v>3.9876860000000001</v>
      </c>
      <c r="JJ10">
        <v>3.9876849999999999</v>
      </c>
      <c r="JK10" t="s">
        <v>125</v>
      </c>
      <c r="JL10" t="s">
        <v>125</v>
      </c>
      <c r="JM10" t="s">
        <v>125</v>
      </c>
      <c r="JN10" t="s">
        <v>125</v>
      </c>
      <c r="JO10" t="s">
        <v>125</v>
      </c>
      <c r="JP10">
        <v>3.9877229999999999</v>
      </c>
      <c r="JQ10">
        <v>3.9877199999999999</v>
      </c>
      <c r="JR10">
        <v>3.987717</v>
      </c>
      <c r="JS10">
        <v>3.987714</v>
      </c>
      <c r="JT10">
        <v>3.987711</v>
      </c>
      <c r="JU10">
        <v>3.9877069999999999</v>
      </c>
      <c r="JV10">
        <v>3.9877039999999999</v>
      </c>
      <c r="JW10">
        <v>3.9877009999999999</v>
      </c>
      <c r="JX10">
        <v>3.987698</v>
      </c>
      <c r="JY10">
        <v>3.9876939999999998</v>
      </c>
      <c r="JZ10">
        <v>3.9876930000000002</v>
      </c>
      <c r="KA10">
        <v>3.9876909999999999</v>
      </c>
      <c r="KB10">
        <v>3.9876879999999999</v>
      </c>
      <c r="KC10" t="s">
        <v>125</v>
      </c>
      <c r="KD10" t="s">
        <v>125</v>
      </c>
      <c r="KE10" t="s">
        <v>125</v>
      </c>
      <c r="KF10" t="s">
        <v>125</v>
      </c>
      <c r="KG10" t="s">
        <v>125</v>
      </c>
      <c r="KH10">
        <v>3.987724</v>
      </c>
      <c r="KI10">
        <v>3.987724</v>
      </c>
      <c r="KJ10">
        <v>3.9877210000000001</v>
      </c>
      <c r="KK10">
        <v>3.987717</v>
      </c>
      <c r="KL10">
        <v>3.987714</v>
      </c>
      <c r="KM10">
        <v>3.9877099999999999</v>
      </c>
      <c r="KN10">
        <v>3.9877090000000002</v>
      </c>
      <c r="KO10">
        <v>3.9877050000000001</v>
      </c>
      <c r="KP10">
        <v>3.9877020000000001</v>
      </c>
      <c r="KQ10">
        <v>3.9876999999999998</v>
      </c>
      <c r="KR10">
        <v>3.9876969999999998</v>
      </c>
      <c r="KS10">
        <v>3.9876930000000002</v>
      </c>
      <c r="KT10">
        <v>3.9876909999999999</v>
      </c>
      <c r="KU10" t="s">
        <v>125</v>
      </c>
      <c r="KV10" t="s">
        <v>125</v>
      </c>
      <c r="KW10" t="s">
        <v>125</v>
      </c>
      <c r="KX10" t="s">
        <v>125</v>
      </c>
      <c r="KY10" t="s">
        <v>125</v>
      </c>
      <c r="KZ10" t="s">
        <v>522</v>
      </c>
      <c r="LA10" t="s">
        <v>522</v>
      </c>
      <c r="LB10" t="s">
        <v>522</v>
      </c>
      <c r="LC10" t="s">
        <v>522</v>
      </c>
      <c r="LD10">
        <v>0.24912100000000001</v>
      </c>
      <c r="LE10">
        <v>1.228145</v>
      </c>
      <c r="LF10">
        <v>3.98389868508E-2</v>
      </c>
      <c r="LG10" t="s">
        <v>522</v>
      </c>
      <c r="LH10" t="s">
        <v>522</v>
      </c>
      <c r="LI10">
        <v>0.24913299999999999</v>
      </c>
      <c r="LJ10">
        <v>0.24913199999999999</v>
      </c>
      <c r="LK10">
        <v>0.1107024080121</v>
      </c>
      <c r="LL10" t="s">
        <v>522</v>
      </c>
      <c r="LM10" t="s">
        <v>125</v>
      </c>
      <c r="LN10" t="s">
        <v>125</v>
      </c>
      <c r="LO10" t="s">
        <v>125</v>
      </c>
      <c r="LP10" t="s">
        <v>125</v>
      </c>
      <c r="LQ10" t="s">
        <v>125</v>
      </c>
      <c r="LR10">
        <v>3.9878040000000001</v>
      </c>
      <c r="LS10">
        <v>3.9877919999999998</v>
      </c>
      <c r="LT10">
        <v>3.9877919999999998</v>
      </c>
      <c r="LU10">
        <v>3.9877919999999998</v>
      </c>
      <c r="LV10">
        <v>3.9877899999999999</v>
      </c>
      <c r="LW10">
        <v>3.987784</v>
      </c>
      <c r="LX10">
        <v>3.9877829999999999</v>
      </c>
      <c r="LY10">
        <v>3.9877750000000001</v>
      </c>
      <c r="LZ10">
        <v>3.9877720000000001</v>
      </c>
      <c r="MA10">
        <v>3.987768</v>
      </c>
      <c r="MB10">
        <v>3.987628</v>
      </c>
      <c r="MC10">
        <v>3.987781</v>
      </c>
      <c r="MD10" t="s">
        <v>522</v>
      </c>
      <c r="ME10" t="s">
        <v>125</v>
      </c>
      <c r="MF10" t="s">
        <v>125</v>
      </c>
      <c r="MG10" t="s">
        <v>125</v>
      </c>
      <c r="MH10" t="s">
        <v>125</v>
      </c>
      <c r="MI10" t="s">
        <v>125</v>
      </c>
      <c r="MJ10">
        <v>3.987806</v>
      </c>
      <c r="MK10">
        <v>3.9877899999999999</v>
      </c>
      <c r="ML10">
        <v>3.987797</v>
      </c>
      <c r="MM10">
        <v>3.987752</v>
      </c>
      <c r="MN10">
        <v>3.9877880000000001</v>
      </c>
      <c r="MO10">
        <v>3.9877799999999999</v>
      </c>
      <c r="MP10">
        <v>3.9877750000000001</v>
      </c>
      <c r="MQ10">
        <v>3.9877750000000001</v>
      </c>
      <c r="MR10">
        <v>3.987768</v>
      </c>
      <c r="MS10">
        <v>3.987765</v>
      </c>
      <c r="MT10">
        <v>3.987762</v>
      </c>
      <c r="MU10">
        <v>3.9877660000000001</v>
      </c>
      <c r="MV10">
        <v>3.9877560000000001</v>
      </c>
      <c r="MW10" t="s">
        <v>125</v>
      </c>
      <c r="MX10" t="s">
        <v>125</v>
      </c>
      <c r="MY10" t="s">
        <v>125</v>
      </c>
      <c r="MZ10" t="s">
        <v>125</v>
      </c>
      <c r="NA10" t="s">
        <v>125</v>
      </c>
      <c r="NB10">
        <v>3.9878040000000001</v>
      </c>
      <c r="NC10">
        <v>3.9878019999999998</v>
      </c>
      <c r="ND10">
        <v>3.9877889999999998</v>
      </c>
      <c r="NE10">
        <v>3.987797</v>
      </c>
      <c r="NF10">
        <v>3.9877899999999999</v>
      </c>
      <c r="NG10">
        <v>3.987787</v>
      </c>
      <c r="NH10">
        <v>3.9877769999999999</v>
      </c>
      <c r="NI10">
        <v>3.9877699999999998</v>
      </c>
      <c r="NJ10">
        <v>3.987765</v>
      </c>
      <c r="NK10">
        <v>3.9877660000000001</v>
      </c>
      <c r="NL10">
        <v>3.9877639999999999</v>
      </c>
      <c r="NM10">
        <v>3.9877590000000001</v>
      </c>
      <c r="NN10">
        <v>3.9877579999999999</v>
      </c>
      <c r="NO10" t="s">
        <v>125</v>
      </c>
      <c r="NP10" t="s">
        <v>125</v>
      </c>
      <c r="NQ10" t="s">
        <v>125</v>
      </c>
      <c r="NR10" t="s">
        <v>125</v>
      </c>
      <c r="NS10" t="s">
        <v>125</v>
      </c>
      <c r="NT10">
        <v>3.4210440000000002</v>
      </c>
      <c r="NU10">
        <v>3.4210340000000001</v>
      </c>
      <c r="NV10">
        <v>3.4210229999999999</v>
      </c>
      <c r="NW10">
        <v>3.4210129999999999</v>
      </c>
      <c r="NX10">
        <v>3.4210029999999998</v>
      </c>
      <c r="NY10">
        <v>3.4209930000000002</v>
      </c>
      <c r="NZ10">
        <v>3.4209839999999998</v>
      </c>
      <c r="OA10">
        <v>3.420973</v>
      </c>
      <c r="OB10">
        <v>3.420963</v>
      </c>
      <c r="OC10">
        <v>3.4209540000000001</v>
      </c>
      <c r="OD10">
        <v>3.4209520000000002</v>
      </c>
      <c r="OE10">
        <v>3.4209350000000001</v>
      </c>
      <c r="OF10">
        <v>3.42096</v>
      </c>
      <c r="OG10" t="s">
        <v>125</v>
      </c>
      <c r="OH10" t="s">
        <v>125</v>
      </c>
      <c r="OI10" t="s">
        <v>125</v>
      </c>
      <c r="OJ10" t="s">
        <v>125</v>
      </c>
      <c r="OK10" t="s">
        <v>125</v>
      </c>
      <c r="OL10">
        <v>3.4210379999999998</v>
      </c>
      <c r="OM10">
        <v>3.4210579999999999</v>
      </c>
      <c r="ON10">
        <v>3.4210159999999998</v>
      </c>
      <c r="OO10">
        <v>3.4210069999999999</v>
      </c>
      <c r="OP10" t="s">
        <v>522</v>
      </c>
      <c r="OQ10">
        <v>3.4209860000000001</v>
      </c>
      <c r="OR10">
        <v>3.420976</v>
      </c>
      <c r="OS10">
        <v>3.420966</v>
      </c>
      <c r="OT10">
        <v>3.4209559999999999</v>
      </c>
      <c r="OU10">
        <v>3.4209510000000001</v>
      </c>
      <c r="OV10">
        <v>3.4209360000000002</v>
      </c>
      <c r="OW10">
        <v>3.4209269999999998</v>
      </c>
      <c r="OX10">
        <v>3.420922</v>
      </c>
      <c r="OY10" t="s">
        <v>125</v>
      </c>
      <c r="OZ10" t="s">
        <v>125</v>
      </c>
      <c r="PA10" t="s">
        <v>125</v>
      </c>
      <c r="PB10" t="s">
        <v>125</v>
      </c>
      <c r="PC10" t="s">
        <v>125</v>
      </c>
      <c r="PD10" t="s">
        <v>522</v>
      </c>
      <c r="PE10">
        <v>3.421071</v>
      </c>
      <c r="PF10">
        <v>3.4210600000000002</v>
      </c>
      <c r="PG10">
        <v>3.4210449999999999</v>
      </c>
      <c r="PH10" t="s">
        <v>522</v>
      </c>
      <c r="PI10">
        <v>3.42103</v>
      </c>
      <c r="PJ10">
        <v>3.4209860000000001</v>
      </c>
      <c r="PK10">
        <v>4.1243013055900002E-2</v>
      </c>
      <c r="PL10">
        <v>3.4209960000000001</v>
      </c>
      <c r="PM10">
        <v>3.4209559999999999</v>
      </c>
      <c r="PN10">
        <v>3.4209459999999998</v>
      </c>
      <c r="PO10">
        <v>3.4209369999999999</v>
      </c>
      <c r="PP10">
        <v>3.4209269999999998</v>
      </c>
      <c r="PQ10" t="s">
        <v>125</v>
      </c>
      <c r="PR10" t="s">
        <v>125</v>
      </c>
      <c r="PS10" t="s">
        <v>125</v>
      </c>
      <c r="PT10" t="s">
        <v>125</v>
      </c>
      <c r="PU10" t="s">
        <v>125</v>
      </c>
      <c r="PV10">
        <v>3.4210430000000001</v>
      </c>
      <c r="PW10">
        <v>3.421033</v>
      </c>
      <c r="PX10" t="s">
        <v>522</v>
      </c>
      <c r="PY10">
        <v>3.4210419999999999</v>
      </c>
      <c r="PZ10">
        <v>3.4210020000000001</v>
      </c>
      <c r="QA10">
        <v>0.85475999999999996</v>
      </c>
      <c r="QB10">
        <v>3.4210150000000001</v>
      </c>
      <c r="QC10" t="s">
        <v>522</v>
      </c>
      <c r="QD10">
        <v>3.4209960000000001</v>
      </c>
      <c r="QE10">
        <v>3.4209510000000001</v>
      </c>
      <c r="QF10">
        <v>3.4209420000000001</v>
      </c>
      <c r="QG10">
        <v>3.4209329999999998</v>
      </c>
      <c r="QH10">
        <v>3.420922</v>
      </c>
      <c r="QI10" t="s">
        <v>125</v>
      </c>
      <c r="QJ10" t="s">
        <v>125</v>
      </c>
      <c r="QK10" t="s">
        <v>125</v>
      </c>
      <c r="QL10" t="s">
        <v>125</v>
      </c>
      <c r="QM10" t="s">
        <v>125</v>
      </c>
      <c r="QN10" t="s">
        <v>522</v>
      </c>
      <c r="QO10" t="s">
        <v>522</v>
      </c>
      <c r="QP10" t="s">
        <v>522</v>
      </c>
      <c r="QQ10" t="s">
        <v>522</v>
      </c>
      <c r="QR10" t="s">
        <v>522</v>
      </c>
      <c r="QS10" t="s">
        <v>522</v>
      </c>
      <c r="QT10" t="s">
        <v>522</v>
      </c>
      <c r="QU10" t="s">
        <v>522</v>
      </c>
      <c r="QV10" t="s">
        <v>522</v>
      </c>
      <c r="QW10" t="s">
        <v>522</v>
      </c>
      <c r="QX10" t="s">
        <v>522</v>
      </c>
      <c r="QY10" t="s">
        <v>522</v>
      </c>
      <c r="QZ10" t="s">
        <v>522</v>
      </c>
      <c r="RA10" t="s">
        <v>125</v>
      </c>
      <c r="RB10" t="s">
        <v>125</v>
      </c>
      <c r="RC10" t="s">
        <v>125</v>
      </c>
      <c r="RD10" t="s">
        <v>125</v>
      </c>
      <c r="RE10" t="s">
        <v>125</v>
      </c>
      <c r="RF10">
        <v>3.4210389999999999</v>
      </c>
      <c r="RG10">
        <v>3.4210289999999999</v>
      </c>
      <c r="RH10">
        <v>3.421017</v>
      </c>
      <c r="RI10">
        <v>3.4210069999999999</v>
      </c>
      <c r="RJ10">
        <v>3.4209969999999998</v>
      </c>
      <c r="RK10">
        <v>3.4209870000000002</v>
      </c>
      <c r="RL10">
        <v>3.4209770000000002</v>
      </c>
      <c r="RM10">
        <v>3.4209670000000001</v>
      </c>
      <c r="RN10">
        <v>3.420957</v>
      </c>
      <c r="RO10">
        <v>3.420947</v>
      </c>
      <c r="RP10">
        <v>3.4209369999999999</v>
      </c>
      <c r="RQ10">
        <v>3.4209580000000002</v>
      </c>
      <c r="RR10">
        <v>3.4209179999999999</v>
      </c>
      <c r="RS10" t="s">
        <v>125</v>
      </c>
      <c r="RT10" t="s">
        <v>125</v>
      </c>
      <c r="RU10" t="s">
        <v>125</v>
      </c>
      <c r="RV10" t="s">
        <v>125</v>
      </c>
      <c r="RW10" t="s">
        <v>125</v>
      </c>
      <c r="RX10" t="s">
        <v>522</v>
      </c>
      <c r="RY10">
        <v>3.4210319999999999</v>
      </c>
      <c r="RZ10" t="s">
        <v>522</v>
      </c>
      <c r="SA10">
        <v>0.85477000000000003</v>
      </c>
      <c r="SB10" t="s">
        <v>522</v>
      </c>
      <c r="SC10">
        <v>3.4209900000000002</v>
      </c>
      <c r="SD10">
        <v>0.85475500000000004</v>
      </c>
      <c r="SE10" t="s">
        <v>522</v>
      </c>
      <c r="SF10">
        <v>3.42096</v>
      </c>
      <c r="SG10" t="s">
        <v>522</v>
      </c>
      <c r="SH10" t="s">
        <v>522</v>
      </c>
      <c r="SI10" t="s">
        <v>522</v>
      </c>
      <c r="SJ10" t="s">
        <v>522</v>
      </c>
      <c r="SK10" t="s">
        <v>125</v>
      </c>
      <c r="SL10" t="s">
        <v>125</v>
      </c>
      <c r="SM10" t="s">
        <v>125</v>
      </c>
      <c r="SN10" t="s">
        <v>125</v>
      </c>
      <c r="SO10" t="s">
        <v>125</v>
      </c>
      <c r="SP10">
        <v>3.4210419999999999</v>
      </c>
      <c r="SQ10">
        <v>3.4210319999999999</v>
      </c>
      <c r="SR10">
        <v>3.4210500000000001</v>
      </c>
      <c r="SS10">
        <v>3.4210099999999999</v>
      </c>
      <c r="ST10">
        <v>3.4209999999999998</v>
      </c>
      <c r="SU10">
        <v>3.4209900000000002</v>
      </c>
      <c r="SV10">
        <v>3.4209800000000001</v>
      </c>
      <c r="SW10">
        <v>3.4209700000000001</v>
      </c>
      <c r="SX10">
        <v>3.42096</v>
      </c>
      <c r="SY10">
        <v>3.4209499999999999</v>
      </c>
      <c r="SZ10">
        <v>3.4209399999999999</v>
      </c>
      <c r="TA10">
        <v>3.420963</v>
      </c>
      <c r="TB10">
        <v>3.4209209999999999</v>
      </c>
      <c r="TC10" t="s">
        <v>125</v>
      </c>
      <c r="TD10" t="s">
        <v>125</v>
      </c>
      <c r="TE10" t="s">
        <v>125</v>
      </c>
      <c r="TF10" t="s">
        <v>125</v>
      </c>
      <c r="TG10" t="s">
        <v>125</v>
      </c>
      <c r="TH10">
        <v>3.4210389999999999</v>
      </c>
      <c r="TI10">
        <v>3.4210289999999999</v>
      </c>
      <c r="TJ10">
        <v>3.4210530000000001</v>
      </c>
      <c r="TK10">
        <v>3.421008</v>
      </c>
      <c r="TL10">
        <v>3.4210280000000002</v>
      </c>
      <c r="TM10">
        <v>3.4209870000000002</v>
      </c>
      <c r="TN10">
        <v>3.4209770000000002</v>
      </c>
      <c r="TO10">
        <v>3.4209969999999998</v>
      </c>
      <c r="TP10">
        <v>3.4209900000000002</v>
      </c>
      <c r="TQ10">
        <v>3.420947</v>
      </c>
      <c r="TR10">
        <v>3.4209369999999999</v>
      </c>
      <c r="TS10">
        <v>3.420928</v>
      </c>
      <c r="TT10">
        <v>3.4209179999999999</v>
      </c>
      <c r="TU10" t="s">
        <v>125</v>
      </c>
      <c r="TV10" t="s">
        <v>125</v>
      </c>
      <c r="TW10" t="s">
        <v>125</v>
      </c>
      <c r="TX10" t="s">
        <v>125</v>
      </c>
      <c r="TY10" t="s">
        <v>125</v>
      </c>
      <c r="TZ10">
        <v>3.4210430000000001</v>
      </c>
      <c r="UA10">
        <v>3.4210669999999999</v>
      </c>
      <c r="UB10">
        <v>3.4210509999999998</v>
      </c>
      <c r="UC10">
        <v>3.421011</v>
      </c>
      <c r="UD10">
        <v>3.421001</v>
      </c>
      <c r="UE10">
        <v>3.4209909999999999</v>
      </c>
      <c r="UF10">
        <v>3.4210150000000001</v>
      </c>
      <c r="UG10">
        <v>3.4210029999999998</v>
      </c>
      <c r="UH10">
        <v>3.42096</v>
      </c>
      <c r="UI10">
        <v>3.4209510000000001</v>
      </c>
      <c r="UJ10">
        <v>3.4209710000000002</v>
      </c>
      <c r="UK10">
        <v>3.4209309999999999</v>
      </c>
      <c r="UL10">
        <v>3.420922</v>
      </c>
      <c r="UM10" t="s">
        <v>125</v>
      </c>
      <c r="UN10" t="s">
        <v>125</v>
      </c>
      <c r="UO10" t="s">
        <v>125</v>
      </c>
      <c r="UP10" t="s">
        <v>125</v>
      </c>
      <c r="UQ10" t="s">
        <v>125</v>
      </c>
      <c r="UR10">
        <v>3.4210759999999998</v>
      </c>
      <c r="US10" t="s">
        <v>522</v>
      </c>
      <c r="UT10">
        <v>3.4210250000000002</v>
      </c>
      <c r="UU10" t="s">
        <v>522</v>
      </c>
      <c r="UV10">
        <v>3.4210370000000001</v>
      </c>
      <c r="UW10" t="s">
        <v>522</v>
      </c>
      <c r="UX10" t="s">
        <v>522</v>
      </c>
      <c r="UY10">
        <v>3.4209749999999999</v>
      </c>
      <c r="UZ10" t="s">
        <v>522</v>
      </c>
      <c r="VA10" t="s">
        <v>522</v>
      </c>
      <c r="VB10">
        <v>0.85473600000000005</v>
      </c>
      <c r="VC10" t="s">
        <v>522</v>
      </c>
      <c r="VD10">
        <v>3.4209260000000001</v>
      </c>
      <c r="VE10" t="s">
        <v>125</v>
      </c>
      <c r="VF10" t="s">
        <v>125</v>
      </c>
      <c r="VG10" t="s">
        <v>125</v>
      </c>
      <c r="VH10" t="s">
        <v>125</v>
      </c>
      <c r="VI10" t="s">
        <v>125</v>
      </c>
      <c r="VJ10">
        <v>3.4210389999999999</v>
      </c>
      <c r="VK10">
        <v>3.4210289999999999</v>
      </c>
      <c r="VL10">
        <v>3.421017</v>
      </c>
      <c r="VM10">
        <v>3.4210069999999999</v>
      </c>
      <c r="VN10">
        <v>3.4209969999999998</v>
      </c>
      <c r="VO10">
        <v>3.4209870000000002</v>
      </c>
      <c r="VP10">
        <v>3.4209770000000002</v>
      </c>
      <c r="VQ10">
        <v>3.420966</v>
      </c>
      <c r="VR10">
        <v>3.420957</v>
      </c>
      <c r="VS10">
        <v>3.4209459999999998</v>
      </c>
      <c r="VT10">
        <v>3.4209360000000002</v>
      </c>
      <c r="VU10">
        <v>3.4209269999999998</v>
      </c>
      <c r="VV10">
        <v>3.4209170000000002</v>
      </c>
      <c r="VW10" t="s">
        <v>125</v>
      </c>
      <c r="VX10" t="s">
        <v>125</v>
      </c>
      <c r="VY10" t="s">
        <v>125</v>
      </c>
      <c r="VZ10" t="s">
        <v>125</v>
      </c>
      <c r="WA10" t="s">
        <v>125</v>
      </c>
      <c r="WB10">
        <v>0.85478600000000005</v>
      </c>
      <c r="WC10" t="s">
        <v>522</v>
      </c>
      <c r="WD10">
        <v>0.85477599999999998</v>
      </c>
      <c r="WE10">
        <v>0.85477099999999995</v>
      </c>
      <c r="WF10" t="s">
        <v>522</v>
      </c>
      <c r="WG10" t="s">
        <v>522</v>
      </c>
      <c r="WH10" t="s">
        <v>522</v>
      </c>
      <c r="WI10" t="s">
        <v>522</v>
      </c>
      <c r="WJ10" t="s">
        <v>522</v>
      </c>
      <c r="WK10" t="s">
        <v>522</v>
      </c>
      <c r="WL10" t="s">
        <v>522</v>
      </c>
      <c r="WM10" t="s">
        <v>522</v>
      </c>
      <c r="WN10" t="s">
        <v>522</v>
      </c>
      <c r="WO10" t="s">
        <v>125</v>
      </c>
      <c r="WP10" t="s">
        <v>125</v>
      </c>
      <c r="WQ10" t="s">
        <v>125</v>
      </c>
      <c r="WR10" t="s">
        <v>125</v>
      </c>
      <c r="WS10" t="s">
        <v>125</v>
      </c>
      <c r="WT10">
        <v>3.4210430000000001</v>
      </c>
      <c r="WU10">
        <v>3.4210340000000001</v>
      </c>
      <c r="WV10">
        <v>3.4210219999999998</v>
      </c>
      <c r="WW10">
        <v>3.4210120000000002</v>
      </c>
      <c r="WX10">
        <v>3.4210020000000001</v>
      </c>
      <c r="WY10">
        <v>3.420992</v>
      </c>
      <c r="WZ10">
        <v>3.4209809999999998</v>
      </c>
      <c r="XA10">
        <v>3.4209719999999999</v>
      </c>
      <c r="XB10">
        <v>3.4209619999999998</v>
      </c>
      <c r="XC10">
        <v>3.4209520000000002</v>
      </c>
      <c r="XD10">
        <v>3.4209420000000001</v>
      </c>
      <c r="XE10">
        <v>3.4209329999999998</v>
      </c>
      <c r="XF10">
        <v>3.4209520000000002</v>
      </c>
      <c r="XG10" t="s">
        <v>125</v>
      </c>
      <c r="XH10" t="s">
        <v>125</v>
      </c>
      <c r="XI10" t="s">
        <v>125</v>
      </c>
      <c r="XJ10" t="s">
        <v>125</v>
      </c>
      <c r="XK10" t="s">
        <v>125</v>
      </c>
      <c r="XL10" t="s">
        <v>522</v>
      </c>
      <c r="XM10" t="s">
        <v>522</v>
      </c>
      <c r="XN10">
        <v>3.4210189999999998</v>
      </c>
      <c r="XO10">
        <v>3.421008</v>
      </c>
      <c r="XP10">
        <v>3.420998</v>
      </c>
      <c r="XQ10">
        <v>3.4209879999999999</v>
      </c>
      <c r="XR10">
        <v>3.4209779999999999</v>
      </c>
      <c r="XS10">
        <v>3.4209670000000001</v>
      </c>
      <c r="XT10">
        <v>3.420957</v>
      </c>
      <c r="XU10">
        <v>3.420947</v>
      </c>
      <c r="XV10" t="s">
        <v>522</v>
      </c>
      <c r="XW10">
        <v>3.420928</v>
      </c>
      <c r="XX10" t="s">
        <v>522</v>
      </c>
      <c r="XY10" t="s">
        <v>125</v>
      </c>
      <c r="XZ10" t="s">
        <v>125</v>
      </c>
      <c r="YA10" t="s">
        <v>125</v>
      </c>
      <c r="YB10" t="s">
        <v>125</v>
      </c>
      <c r="YC10" t="s">
        <v>125</v>
      </c>
      <c r="YD10">
        <v>3.4210419999999999</v>
      </c>
      <c r="YE10">
        <v>3.4210319999999999</v>
      </c>
      <c r="YF10">
        <v>3.4210199999999999</v>
      </c>
      <c r="YG10">
        <v>3.4210099999999999</v>
      </c>
      <c r="YH10">
        <v>3.4209999999999998</v>
      </c>
      <c r="YI10">
        <v>3.4209900000000002</v>
      </c>
      <c r="YJ10">
        <v>3.4209800000000001</v>
      </c>
      <c r="YK10">
        <v>3.4209700000000001</v>
      </c>
      <c r="YL10">
        <v>3.42096</v>
      </c>
      <c r="YM10">
        <v>3.4209499999999999</v>
      </c>
      <c r="YN10">
        <v>3.4209399999999999</v>
      </c>
      <c r="YO10">
        <v>3.4209309999999999</v>
      </c>
      <c r="YP10">
        <v>3.4209209999999999</v>
      </c>
      <c r="YQ10" t="s">
        <v>125</v>
      </c>
      <c r="YR10" t="s">
        <v>125</v>
      </c>
      <c r="YS10" t="s">
        <v>125</v>
      </c>
      <c r="YT10" t="s">
        <v>125</v>
      </c>
      <c r="YU10" t="s">
        <v>125</v>
      </c>
      <c r="YV10" t="s">
        <v>522</v>
      </c>
      <c r="YW10">
        <v>3.421033</v>
      </c>
      <c r="YX10">
        <v>3.4210219999999998</v>
      </c>
      <c r="YY10">
        <v>3.421011</v>
      </c>
      <c r="YZ10">
        <v>3.4210020000000001</v>
      </c>
      <c r="ZA10">
        <v>3.420992</v>
      </c>
      <c r="ZB10">
        <v>3.4209809999999998</v>
      </c>
      <c r="ZC10">
        <v>3.420998</v>
      </c>
      <c r="ZD10">
        <v>3.4209610000000001</v>
      </c>
      <c r="ZE10">
        <v>3.4209809999999998</v>
      </c>
      <c r="ZF10" t="s">
        <v>522</v>
      </c>
      <c r="ZG10">
        <v>3.4209320000000001</v>
      </c>
      <c r="ZH10" t="s">
        <v>522</v>
      </c>
      <c r="ZI10" t="s">
        <v>125</v>
      </c>
      <c r="ZJ10" t="s">
        <v>125</v>
      </c>
      <c r="ZK10" t="s">
        <v>125</v>
      </c>
      <c r="ZL10" t="s">
        <v>125</v>
      </c>
      <c r="ZM10" t="s">
        <v>125</v>
      </c>
      <c r="ZN10">
        <v>1.569232</v>
      </c>
      <c r="ZO10" t="s">
        <v>522</v>
      </c>
      <c r="ZP10" s="10">
        <v>2.13986322528E-2</v>
      </c>
      <c r="ZQ10">
        <v>3.4211230000000001</v>
      </c>
      <c r="ZR10">
        <v>5.4358451498100001E-2</v>
      </c>
      <c r="ZS10">
        <v>6.7503058601499993E-2</v>
      </c>
      <c r="ZT10" t="s">
        <v>522</v>
      </c>
      <c r="ZU10" t="s">
        <v>522</v>
      </c>
      <c r="ZV10" t="s">
        <v>522</v>
      </c>
      <c r="ZW10" t="s">
        <v>522</v>
      </c>
      <c r="ZX10">
        <v>3.4211420000000001</v>
      </c>
      <c r="ZY10">
        <v>2.601626</v>
      </c>
      <c r="ZZ10" t="s">
        <v>522</v>
      </c>
      <c r="AAA10" t="s">
        <v>125</v>
      </c>
      <c r="AAB10" t="s">
        <v>125</v>
      </c>
      <c r="AAC10" t="s">
        <v>125</v>
      </c>
      <c r="AAD10" t="s">
        <v>125</v>
      </c>
      <c r="AAE10" t="s">
        <v>125</v>
      </c>
      <c r="AAF10">
        <v>3.4211559999999999</v>
      </c>
      <c r="AAG10">
        <v>3.4210780000000001</v>
      </c>
      <c r="AAH10">
        <v>3.421135</v>
      </c>
      <c r="AAI10">
        <v>3.4211290000000001</v>
      </c>
      <c r="AAJ10">
        <v>3.4211100000000001</v>
      </c>
      <c r="AAK10">
        <v>3.42109</v>
      </c>
      <c r="AAL10">
        <v>3.4210929999999999</v>
      </c>
      <c r="AAM10">
        <v>3.4211689999999999</v>
      </c>
      <c r="AAN10">
        <v>3.4210569999999998</v>
      </c>
      <c r="AAO10">
        <v>3.4210389999999999</v>
      </c>
      <c r="AAP10">
        <v>3.4210500000000001</v>
      </c>
      <c r="AAQ10">
        <v>3.4210099999999999</v>
      </c>
      <c r="AAR10">
        <v>3.421008</v>
      </c>
      <c r="AAS10" t="s">
        <v>125</v>
      </c>
      <c r="AAT10" t="s">
        <v>125</v>
      </c>
      <c r="AAU10" t="s">
        <v>125</v>
      </c>
      <c r="AAV10" t="s">
        <v>125</v>
      </c>
      <c r="AAW10" t="s">
        <v>125</v>
      </c>
      <c r="AAX10">
        <v>3.4211619999999998</v>
      </c>
      <c r="AAY10">
        <v>3.4211140000000002</v>
      </c>
      <c r="AAZ10">
        <v>3.4211320000000001</v>
      </c>
      <c r="ABA10">
        <v>3.4211149999999999</v>
      </c>
      <c r="ABB10">
        <v>3.4210929999999999</v>
      </c>
      <c r="ABC10">
        <v>3.4210880000000001</v>
      </c>
      <c r="ABD10">
        <v>3.4210630000000002</v>
      </c>
      <c r="ABE10">
        <v>3.4210630000000002</v>
      </c>
      <c r="ABF10">
        <v>3.4210560000000001</v>
      </c>
      <c r="ABG10">
        <v>3.421036</v>
      </c>
      <c r="ABH10">
        <v>3.4210379999999998</v>
      </c>
      <c r="ABI10">
        <v>3.421033</v>
      </c>
      <c r="ABJ10">
        <v>3.4209990000000001</v>
      </c>
      <c r="ABK10" t="s">
        <v>125</v>
      </c>
      <c r="ABL10" t="s">
        <v>125</v>
      </c>
      <c r="ABM10" t="s">
        <v>125</v>
      </c>
      <c r="ABN10" t="s">
        <v>125</v>
      </c>
      <c r="ABO10" t="s">
        <v>125</v>
      </c>
      <c r="ABP10">
        <v>3.4211580000000001</v>
      </c>
      <c r="ABQ10">
        <v>3.4211710000000002</v>
      </c>
      <c r="ABR10">
        <v>3.4211330000000002</v>
      </c>
      <c r="ABS10">
        <v>3.4211149999999999</v>
      </c>
      <c r="ABT10">
        <v>3.4211070000000001</v>
      </c>
      <c r="ABU10">
        <v>3.4210889999999998</v>
      </c>
      <c r="ABV10">
        <v>3.4210729999999998</v>
      </c>
      <c r="ABW10">
        <v>3.4210449999999999</v>
      </c>
      <c r="ABX10">
        <v>3.421046</v>
      </c>
      <c r="ABY10">
        <v>3.421036</v>
      </c>
      <c r="ABZ10">
        <v>3.4210259999999999</v>
      </c>
      <c r="ACA10">
        <v>3.4210129999999999</v>
      </c>
      <c r="ACB10">
        <v>3.421014</v>
      </c>
      <c r="ACC10" t="s">
        <v>125</v>
      </c>
      <c r="ACD10" t="s">
        <v>125</v>
      </c>
      <c r="ACE10" t="s">
        <v>125</v>
      </c>
      <c r="ACF10" t="s">
        <v>125</v>
      </c>
      <c r="ACG10" t="s">
        <v>125</v>
      </c>
      <c r="ACH10">
        <v>2.8963320000000001</v>
      </c>
      <c r="ACI10">
        <v>2.8963290000000002</v>
      </c>
      <c r="ACJ10">
        <v>2.8963260000000002</v>
      </c>
      <c r="ACK10">
        <v>2.8963239999999999</v>
      </c>
      <c r="ACL10">
        <v>2.8963209999999999</v>
      </c>
      <c r="ACM10">
        <v>2.8963179999999999</v>
      </c>
      <c r="ACN10">
        <v>2.8963160000000001</v>
      </c>
      <c r="ACO10">
        <v>2.896312</v>
      </c>
      <c r="ACP10">
        <v>2.896309</v>
      </c>
      <c r="ACQ10">
        <v>2.896306</v>
      </c>
      <c r="ACR10">
        <v>2.8963040000000002</v>
      </c>
      <c r="ACS10">
        <v>2.8963009999999998</v>
      </c>
      <c r="ACT10">
        <v>2.896299</v>
      </c>
      <c r="ACU10" t="s">
        <v>125</v>
      </c>
      <c r="ACV10" t="s">
        <v>125</v>
      </c>
      <c r="ACW10" t="s">
        <v>125</v>
      </c>
      <c r="ACX10" t="s">
        <v>125</v>
      </c>
      <c r="ACY10" t="s">
        <v>125</v>
      </c>
      <c r="ACZ10">
        <v>2.8963390000000002</v>
      </c>
      <c r="ADA10">
        <v>2.8963359999999998</v>
      </c>
      <c r="ADB10">
        <v>2.8963559999999999</v>
      </c>
      <c r="ADC10">
        <v>2.896331</v>
      </c>
      <c r="ADD10">
        <v>2.8963290000000002</v>
      </c>
      <c r="ADE10">
        <v>2.8963269999999999</v>
      </c>
      <c r="ADF10">
        <v>2.896344</v>
      </c>
      <c r="ADG10">
        <v>2.8963199999999998</v>
      </c>
      <c r="ADH10">
        <v>2.8963399999999999</v>
      </c>
      <c r="ADI10">
        <v>2.896315</v>
      </c>
      <c r="ADJ10">
        <v>2.896312</v>
      </c>
      <c r="ADK10">
        <v>2.896309</v>
      </c>
      <c r="ADL10">
        <v>2.8963070000000002</v>
      </c>
      <c r="ADM10" t="s">
        <v>125</v>
      </c>
      <c r="ADN10" t="s">
        <v>125</v>
      </c>
      <c r="ADO10" t="s">
        <v>125</v>
      </c>
      <c r="ADP10" t="s">
        <v>125</v>
      </c>
      <c r="ADQ10" t="s">
        <v>125</v>
      </c>
      <c r="ADR10">
        <v>2.896334</v>
      </c>
      <c r="ADS10">
        <v>2.896331</v>
      </c>
      <c r="ADT10">
        <v>2.896328</v>
      </c>
      <c r="ADU10">
        <v>2.8963459999999999</v>
      </c>
      <c r="ADV10">
        <v>2.8963239999999999</v>
      </c>
      <c r="ADW10">
        <v>2.8963209999999999</v>
      </c>
      <c r="ADX10">
        <v>2.8963209999999999</v>
      </c>
      <c r="ADY10">
        <v>2.8963139999999998</v>
      </c>
      <c r="ADZ10">
        <v>2.8963320000000001</v>
      </c>
      <c r="AEA10">
        <v>2.896309</v>
      </c>
      <c r="AEB10" t="s">
        <v>522</v>
      </c>
      <c r="AEC10">
        <v>2.8963030000000001</v>
      </c>
      <c r="AED10">
        <v>2.8963009999999998</v>
      </c>
      <c r="AEE10" t="s">
        <v>125</v>
      </c>
      <c r="AEF10" t="s">
        <v>125</v>
      </c>
      <c r="AEG10" t="s">
        <v>125</v>
      </c>
      <c r="AEH10" t="s">
        <v>125</v>
      </c>
      <c r="AEI10" t="s">
        <v>125</v>
      </c>
      <c r="AEJ10">
        <v>2.896353</v>
      </c>
      <c r="AEK10">
        <v>2.89635</v>
      </c>
      <c r="AEL10">
        <v>2.8963260000000002</v>
      </c>
      <c r="AEM10">
        <v>2.8963239999999999</v>
      </c>
      <c r="AEN10" t="s">
        <v>522</v>
      </c>
      <c r="AEO10">
        <v>2.8963390000000002</v>
      </c>
      <c r="AEP10">
        <v>2.8963160000000001</v>
      </c>
      <c r="AEQ10">
        <v>2.8963329999999998</v>
      </c>
      <c r="AER10">
        <v>2.8963299999999998</v>
      </c>
      <c r="AES10">
        <v>2.896306</v>
      </c>
      <c r="AET10">
        <v>2.8963040000000002</v>
      </c>
      <c r="AEU10">
        <v>2.8963009999999998</v>
      </c>
      <c r="AEV10">
        <v>2.896299</v>
      </c>
      <c r="AEW10" t="s">
        <v>125</v>
      </c>
      <c r="AEX10" t="s">
        <v>125</v>
      </c>
      <c r="AEY10" t="s">
        <v>125</v>
      </c>
      <c r="AEZ10" t="s">
        <v>125</v>
      </c>
      <c r="AFA10" t="s">
        <v>125</v>
      </c>
      <c r="AFB10" t="s">
        <v>522</v>
      </c>
      <c r="AFC10" t="s">
        <v>522</v>
      </c>
      <c r="AFD10" t="s">
        <v>522</v>
      </c>
      <c r="AFE10" t="s">
        <v>522</v>
      </c>
      <c r="AFF10" t="s">
        <v>522</v>
      </c>
      <c r="AFG10" t="s">
        <v>522</v>
      </c>
      <c r="AFH10" t="s">
        <v>522</v>
      </c>
      <c r="AFI10" t="s">
        <v>522</v>
      </c>
      <c r="AFJ10" t="s">
        <v>522</v>
      </c>
      <c r="AFK10" t="s">
        <v>522</v>
      </c>
      <c r="AFL10" t="s">
        <v>522</v>
      </c>
      <c r="AFM10" t="s">
        <v>522</v>
      </c>
      <c r="AFN10" t="s">
        <v>522</v>
      </c>
      <c r="AFO10" t="s">
        <v>125</v>
      </c>
      <c r="AFP10" t="s">
        <v>125</v>
      </c>
      <c r="AFQ10" t="s">
        <v>125</v>
      </c>
      <c r="AFR10" t="s">
        <v>125</v>
      </c>
      <c r="AFS10" t="s">
        <v>125</v>
      </c>
      <c r="AFT10">
        <v>2.8963329999999998</v>
      </c>
      <c r="AFU10">
        <v>2.8963299999999998</v>
      </c>
      <c r="AFV10">
        <v>2.8963269999999999</v>
      </c>
      <c r="AFW10">
        <v>2.896325</v>
      </c>
      <c r="AFX10">
        <v>2.896347</v>
      </c>
      <c r="AFY10">
        <v>2.8963410000000001</v>
      </c>
      <c r="AFZ10">
        <v>2.8963179999999999</v>
      </c>
      <c r="AGA10">
        <v>2.8963139999999998</v>
      </c>
      <c r="AGB10">
        <v>2.8963109999999999</v>
      </c>
      <c r="AGC10">
        <v>2.8963079999999999</v>
      </c>
      <c r="AGD10">
        <v>2.896306</v>
      </c>
      <c r="AGE10">
        <v>2.8963030000000001</v>
      </c>
      <c r="AGF10">
        <v>2.8963009999999998</v>
      </c>
      <c r="AGG10" t="s">
        <v>125</v>
      </c>
      <c r="AGH10" t="s">
        <v>125</v>
      </c>
      <c r="AGI10" t="s">
        <v>125</v>
      </c>
      <c r="AGJ10" t="s">
        <v>125</v>
      </c>
      <c r="AGK10" t="s">
        <v>125</v>
      </c>
      <c r="AGL10" t="s">
        <v>522</v>
      </c>
      <c r="AGM10" t="s">
        <v>522</v>
      </c>
      <c r="AGN10" t="s">
        <v>522</v>
      </c>
      <c r="AGO10">
        <v>2.8963239999999999</v>
      </c>
      <c r="AGP10" t="s">
        <v>522</v>
      </c>
      <c r="AGQ10">
        <v>2.8963190000000001</v>
      </c>
      <c r="AGR10" t="s">
        <v>522</v>
      </c>
      <c r="AGS10">
        <v>2.8963329999999998</v>
      </c>
      <c r="AGT10" t="s">
        <v>522</v>
      </c>
      <c r="AGU10">
        <v>2.8963290000000002</v>
      </c>
      <c r="AGV10" t="s">
        <v>522</v>
      </c>
      <c r="AGW10" t="s">
        <v>522</v>
      </c>
      <c r="AGX10">
        <v>2.896299</v>
      </c>
      <c r="AGY10" t="s">
        <v>125</v>
      </c>
      <c r="AGZ10" t="s">
        <v>125</v>
      </c>
      <c r="AHA10" t="s">
        <v>125</v>
      </c>
      <c r="AHB10" t="s">
        <v>125</v>
      </c>
      <c r="AHC10" t="s">
        <v>125</v>
      </c>
      <c r="AHD10">
        <v>2.8963380000000001</v>
      </c>
      <c r="AHE10">
        <v>2.8963350000000001</v>
      </c>
      <c r="AHF10">
        <v>2.896353</v>
      </c>
      <c r="AHG10">
        <v>2.8963299999999998</v>
      </c>
      <c r="AHH10">
        <v>2.8963269999999999</v>
      </c>
      <c r="AHI10">
        <v>2.896325</v>
      </c>
      <c r="AHJ10">
        <v>2.8963220000000001</v>
      </c>
      <c r="AHK10">
        <v>2.8963190000000001</v>
      </c>
      <c r="AHL10">
        <v>2.8963160000000001</v>
      </c>
      <c r="AHM10">
        <v>2.8963139999999998</v>
      </c>
      <c r="AHN10">
        <v>2.8963100000000002</v>
      </c>
      <c r="AHO10">
        <v>2.8963290000000002</v>
      </c>
      <c r="AHP10" t="s">
        <v>522</v>
      </c>
      <c r="AHQ10" t="s">
        <v>125</v>
      </c>
      <c r="AHR10" t="s">
        <v>125</v>
      </c>
      <c r="AHS10" t="s">
        <v>125</v>
      </c>
      <c r="AHT10" t="s">
        <v>125</v>
      </c>
      <c r="AHU10" t="s">
        <v>125</v>
      </c>
      <c r="AHV10">
        <v>2.8963350000000001</v>
      </c>
      <c r="AHW10">
        <v>2.8963320000000001</v>
      </c>
      <c r="AHX10">
        <v>2.8963290000000002</v>
      </c>
      <c r="AHY10">
        <v>2.8963260000000002</v>
      </c>
      <c r="AHZ10" t="s">
        <v>522</v>
      </c>
      <c r="AIA10">
        <v>2.8963209999999999</v>
      </c>
      <c r="AIB10">
        <v>2.8963179999999999</v>
      </c>
      <c r="AIC10">
        <v>2.8963160000000001</v>
      </c>
      <c r="AID10">
        <v>2.896312</v>
      </c>
      <c r="AIE10">
        <v>2.8963100000000002</v>
      </c>
      <c r="AIF10">
        <v>2.8963070000000002</v>
      </c>
      <c r="AIG10">
        <v>2.8963040000000002</v>
      </c>
      <c r="AIH10">
        <v>2.8963019999999999</v>
      </c>
      <c r="AII10" t="s">
        <v>125</v>
      </c>
      <c r="AIJ10" t="s">
        <v>125</v>
      </c>
      <c r="AIK10" t="s">
        <v>125</v>
      </c>
      <c r="AIL10" t="s">
        <v>125</v>
      </c>
      <c r="AIM10" t="s">
        <v>125</v>
      </c>
      <c r="AIN10">
        <v>2.8963589999999999</v>
      </c>
      <c r="AIO10">
        <v>2.8963549999999998</v>
      </c>
      <c r="AIP10">
        <v>2.8963320000000001</v>
      </c>
      <c r="AIQ10">
        <v>2.89635</v>
      </c>
      <c r="AIR10">
        <v>2.8963269999999999</v>
      </c>
      <c r="AIS10">
        <v>2.8963239999999999</v>
      </c>
      <c r="AIT10">
        <v>2.8963209999999999</v>
      </c>
      <c r="AIU10">
        <v>2.8963179999999999</v>
      </c>
      <c r="AIV10">
        <v>2.896315</v>
      </c>
      <c r="AIW10">
        <v>2.8963130000000001</v>
      </c>
      <c r="AIX10">
        <v>2.8963320000000001</v>
      </c>
      <c r="AIY10" t="s">
        <v>522</v>
      </c>
      <c r="AIZ10">
        <v>2.8963049999999999</v>
      </c>
      <c r="AJA10" t="s">
        <v>125</v>
      </c>
      <c r="AJB10" t="s">
        <v>125</v>
      </c>
      <c r="AJC10" t="s">
        <v>125</v>
      </c>
      <c r="AJD10" t="s">
        <v>125</v>
      </c>
      <c r="AJE10" t="s">
        <v>125</v>
      </c>
      <c r="AJF10">
        <v>3.5025741684800001E-2</v>
      </c>
      <c r="AJG10" t="s">
        <v>522</v>
      </c>
      <c r="AJH10" t="s">
        <v>522</v>
      </c>
      <c r="AJI10">
        <v>0.72399100000000005</v>
      </c>
      <c r="AJJ10">
        <v>2.8963450000000002</v>
      </c>
      <c r="AJK10" t="s">
        <v>522</v>
      </c>
      <c r="AJL10">
        <v>1.4599470000000001</v>
      </c>
      <c r="AJM10" t="s">
        <v>522</v>
      </c>
      <c r="AJN10" t="s">
        <v>522</v>
      </c>
      <c r="AJO10">
        <v>2.896309</v>
      </c>
      <c r="AJP10" t="s">
        <v>522</v>
      </c>
      <c r="AJQ10" t="s">
        <v>522</v>
      </c>
      <c r="AJR10" t="s">
        <v>522</v>
      </c>
      <c r="AJS10" t="s">
        <v>125</v>
      </c>
      <c r="AJT10" t="s">
        <v>125</v>
      </c>
      <c r="AJU10" t="s">
        <v>125</v>
      </c>
      <c r="AJV10" t="s">
        <v>125</v>
      </c>
      <c r="AJW10" t="s">
        <v>125</v>
      </c>
      <c r="AJX10">
        <v>2.896334</v>
      </c>
      <c r="AJY10">
        <v>2.8963299999999998</v>
      </c>
      <c r="AJZ10">
        <v>2.896328</v>
      </c>
      <c r="AKA10">
        <v>2.896325</v>
      </c>
      <c r="AKB10">
        <v>2.8963239999999999</v>
      </c>
      <c r="AKC10">
        <v>2.8963209999999999</v>
      </c>
      <c r="AKD10">
        <v>2.8963179999999999</v>
      </c>
      <c r="AKE10">
        <v>2.896315</v>
      </c>
      <c r="AKF10">
        <v>2.896312</v>
      </c>
      <c r="AKG10">
        <v>2.896309</v>
      </c>
      <c r="AKH10">
        <v>2.896306</v>
      </c>
      <c r="AKI10">
        <v>2.8963030000000001</v>
      </c>
      <c r="AKJ10">
        <v>2.8963009999999998</v>
      </c>
      <c r="AKK10" t="s">
        <v>125</v>
      </c>
      <c r="AKL10" t="s">
        <v>125</v>
      </c>
      <c r="AKM10" t="s">
        <v>125</v>
      </c>
      <c r="AKN10" t="s">
        <v>125</v>
      </c>
      <c r="AKO10" t="s">
        <v>125</v>
      </c>
      <c r="AKP10" t="s">
        <v>522</v>
      </c>
      <c r="AKQ10">
        <v>2.8963549999999998</v>
      </c>
      <c r="AKR10" t="s">
        <v>522</v>
      </c>
      <c r="AKS10" t="s">
        <v>522</v>
      </c>
      <c r="AKT10" t="s">
        <v>522</v>
      </c>
      <c r="AKU10">
        <v>0.72398799999999996</v>
      </c>
      <c r="AKV10" t="s">
        <v>522</v>
      </c>
      <c r="AKW10" t="s">
        <v>522</v>
      </c>
      <c r="AKX10" t="s">
        <v>522</v>
      </c>
      <c r="AKY10" t="s">
        <v>522</v>
      </c>
      <c r="AKZ10" t="s">
        <v>522</v>
      </c>
      <c r="ALA10" t="s">
        <v>522</v>
      </c>
      <c r="ALB10" t="s">
        <v>522</v>
      </c>
      <c r="ALC10" t="s">
        <v>125</v>
      </c>
      <c r="ALD10" t="s">
        <v>125</v>
      </c>
      <c r="ALE10" t="s">
        <v>125</v>
      </c>
      <c r="ALF10" t="s">
        <v>125</v>
      </c>
      <c r="ALG10" t="s">
        <v>125</v>
      </c>
      <c r="ALH10">
        <v>2.8963329999999998</v>
      </c>
      <c r="ALI10">
        <v>2.8963510000000001</v>
      </c>
      <c r="ALJ10">
        <v>2.896328</v>
      </c>
      <c r="ALK10">
        <v>2.896325</v>
      </c>
      <c r="ALL10">
        <v>2.8963230000000002</v>
      </c>
      <c r="ALM10">
        <v>2.8963209999999999</v>
      </c>
      <c r="ALN10">
        <v>2.8963179999999999</v>
      </c>
      <c r="ALO10">
        <v>2.896315</v>
      </c>
      <c r="ALP10">
        <v>2.896312</v>
      </c>
      <c r="ALQ10">
        <v>2.896309</v>
      </c>
      <c r="ALR10">
        <v>2.896306</v>
      </c>
      <c r="ALS10">
        <v>2.8963030000000001</v>
      </c>
      <c r="ALT10">
        <v>2.8963009999999998</v>
      </c>
      <c r="ALU10" t="s">
        <v>125</v>
      </c>
      <c r="ALV10" t="s">
        <v>125</v>
      </c>
      <c r="ALW10" t="s">
        <v>125</v>
      </c>
      <c r="ALX10" t="s">
        <v>125</v>
      </c>
      <c r="ALY10" t="s">
        <v>125</v>
      </c>
      <c r="ALZ10">
        <v>2.8963580000000002</v>
      </c>
      <c r="AMA10">
        <v>2.8963320000000001</v>
      </c>
      <c r="AMB10">
        <v>2.896353</v>
      </c>
      <c r="AMC10">
        <v>2.896347</v>
      </c>
      <c r="AMD10">
        <v>2.8963239999999999</v>
      </c>
      <c r="AME10">
        <v>2.8963209999999999</v>
      </c>
      <c r="AMF10">
        <v>2.8963190000000001</v>
      </c>
      <c r="AMG10">
        <v>2.8963359999999998</v>
      </c>
      <c r="AMH10">
        <v>2.8963109999999999</v>
      </c>
      <c r="AMI10">
        <v>2.8963100000000002</v>
      </c>
      <c r="AMJ10" t="s">
        <v>522</v>
      </c>
      <c r="AMK10">
        <v>2.8963040000000002</v>
      </c>
      <c r="AML10">
        <v>2.8963019999999999</v>
      </c>
      <c r="AMM10" t="s">
        <v>125</v>
      </c>
      <c r="AMN10" t="s">
        <v>125</v>
      </c>
      <c r="AMO10" t="s">
        <v>125</v>
      </c>
      <c r="AMP10" t="s">
        <v>125</v>
      </c>
      <c r="AMQ10" t="s">
        <v>125</v>
      </c>
      <c r="AMR10">
        <v>2.8963359999999998</v>
      </c>
      <c r="AMS10">
        <v>2.8963329999999998</v>
      </c>
      <c r="AMT10">
        <v>2.8963299999999998</v>
      </c>
      <c r="AMU10">
        <v>2.8963269999999999</v>
      </c>
      <c r="AMV10">
        <v>2.8963260000000002</v>
      </c>
      <c r="AMW10">
        <v>2.8963230000000002</v>
      </c>
      <c r="AMX10">
        <v>2.8963199999999998</v>
      </c>
      <c r="AMY10">
        <v>2.8963169999999998</v>
      </c>
      <c r="AMZ10">
        <v>2.896315</v>
      </c>
      <c r="ANA10">
        <v>2.896312</v>
      </c>
      <c r="ANB10">
        <v>2.896309</v>
      </c>
      <c r="ANC10">
        <v>2.896306</v>
      </c>
      <c r="AND10">
        <v>2.8963040000000002</v>
      </c>
      <c r="ANE10" t="s">
        <v>125</v>
      </c>
      <c r="ANF10" t="s">
        <v>125</v>
      </c>
      <c r="ANG10" t="s">
        <v>125</v>
      </c>
      <c r="ANH10" t="s">
        <v>125</v>
      </c>
      <c r="ANI10" t="s">
        <v>125</v>
      </c>
      <c r="ANJ10">
        <v>2.8963390000000002</v>
      </c>
      <c r="ANK10">
        <v>2.8963359999999998</v>
      </c>
      <c r="ANL10">
        <v>2.8963350000000001</v>
      </c>
      <c r="ANM10">
        <v>2.896328</v>
      </c>
      <c r="ANN10">
        <v>2.89635</v>
      </c>
      <c r="ANO10">
        <v>2.8963260000000002</v>
      </c>
      <c r="ANP10">
        <v>2.8963239999999999</v>
      </c>
      <c r="ANQ10">
        <v>2.8963209999999999</v>
      </c>
      <c r="ANR10">
        <v>2.8963179999999999</v>
      </c>
      <c r="ANS10">
        <v>2.8963359999999998</v>
      </c>
      <c r="ANT10">
        <v>2.8963139999999998</v>
      </c>
      <c r="ANU10">
        <v>2.896309</v>
      </c>
      <c r="ANV10">
        <v>2.8963070000000002</v>
      </c>
      <c r="ANW10" t="s">
        <v>125</v>
      </c>
      <c r="ANX10" t="s">
        <v>125</v>
      </c>
      <c r="ANY10" t="s">
        <v>125</v>
      </c>
      <c r="ANZ10" t="s">
        <v>125</v>
      </c>
      <c r="AOA10" t="s">
        <v>125</v>
      </c>
      <c r="AOC10" t="s">
        <v>522</v>
      </c>
      <c r="AOD10">
        <v>2.8963540000000001</v>
      </c>
      <c r="AOE10" t="s">
        <v>522</v>
      </c>
      <c r="AOF10" t="s">
        <v>522</v>
      </c>
      <c r="AOG10" t="s">
        <v>522</v>
      </c>
      <c r="AOH10" t="s">
        <v>522</v>
      </c>
      <c r="AOI10" t="s">
        <v>522</v>
      </c>
      <c r="AOJ10" t="s">
        <v>522</v>
      </c>
      <c r="AOK10" t="s">
        <v>522</v>
      </c>
      <c r="AOO10" t="s">
        <v>125</v>
      </c>
      <c r="AOP10" t="s">
        <v>125</v>
      </c>
      <c r="AOQ10" t="s">
        <v>125</v>
      </c>
      <c r="AOR10" t="s">
        <v>125</v>
      </c>
      <c r="AOS10" t="s">
        <v>125</v>
      </c>
      <c r="AOT10">
        <v>2.8965049999999999</v>
      </c>
      <c r="AOU10">
        <v>2.8965019999999999</v>
      </c>
      <c r="AOV10">
        <v>2.896496</v>
      </c>
      <c r="AOW10">
        <v>2.8964850000000002</v>
      </c>
      <c r="AOX10">
        <v>2.896477</v>
      </c>
      <c r="AOY10">
        <v>2.8964650000000001</v>
      </c>
      <c r="AOZ10">
        <v>2.8964650000000001</v>
      </c>
      <c r="APA10">
        <v>2.8964400000000001</v>
      </c>
      <c r="APB10">
        <v>2.8964289999999999</v>
      </c>
      <c r="APC10">
        <v>2.8964219999999998</v>
      </c>
      <c r="APD10">
        <v>2.8964110000000001</v>
      </c>
      <c r="APE10">
        <v>2.8963899999999998</v>
      </c>
      <c r="APF10">
        <v>2.8963739999999998</v>
      </c>
      <c r="APG10" t="s">
        <v>125</v>
      </c>
      <c r="APH10" t="s">
        <v>125</v>
      </c>
      <c r="API10" t="s">
        <v>125</v>
      </c>
      <c r="APJ10" t="s">
        <v>125</v>
      </c>
      <c r="APK10" t="s">
        <v>125</v>
      </c>
      <c r="APL10">
        <v>2.8965049999999999</v>
      </c>
      <c r="APM10">
        <v>2.8965019999999999</v>
      </c>
      <c r="APN10">
        <v>2.8964940000000001</v>
      </c>
      <c r="APO10">
        <v>2.8964829999999999</v>
      </c>
      <c r="APP10">
        <v>2.8964729999999999</v>
      </c>
      <c r="APQ10">
        <v>2.896461</v>
      </c>
      <c r="APR10">
        <v>2.8964479999999999</v>
      </c>
      <c r="APS10">
        <v>2.8964370000000002</v>
      </c>
      <c r="APT10">
        <v>2.8964189999999999</v>
      </c>
      <c r="APU10">
        <v>2.8964129999999999</v>
      </c>
      <c r="APV10">
        <v>2.8964059999999998</v>
      </c>
      <c r="APW10">
        <v>2.8964020000000001</v>
      </c>
      <c r="APX10">
        <v>2.8963899999999998</v>
      </c>
      <c r="APY10" t="s">
        <v>125</v>
      </c>
      <c r="APZ10" t="s">
        <v>125</v>
      </c>
      <c r="AQA10" t="s">
        <v>125</v>
      </c>
      <c r="AQB10" t="s">
        <v>125</v>
      </c>
      <c r="AQC10" t="s">
        <v>125</v>
      </c>
      <c r="AQD10">
        <v>2.8965040000000002</v>
      </c>
      <c r="AQE10">
        <v>2.8964979999999998</v>
      </c>
      <c r="AQF10">
        <v>2.896493</v>
      </c>
      <c r="AQG10">
        <v>2.8964840000000001</v>
      </c>
      <c r="AQH10">
        <v>2.8964729999999999</v>
      </c>
      <c r="AQI10">
        <v>2.896461</v>
      </c>
      <c r="AQJ10">
        <v>2.8964490000000001</v>
      </c>
      <c r="AQK10">
        <v>2.8964400000000001</v>
      </c>
      <c r="AQL10">
        <v>2.896423</v>
      </c>
      <c r="AQM10">
        <v>2.8964150000000002</v>
      </c>
      <c r="AQN10">
        <v>2.8964059999999998</v>
      </c>
      <c r="AQO10">
        <v>2.8963969999999999</v>
      </c>
      <c r="AQP10">
        <v>2.896388</v>
      </c>
      <c r="AQQ10" t="s">
        <v>125</v>
      </c>
      <c r="AQR10" t="s">
        <v>125</v>
      </c>
      <c r="AQS10" t="s">
        <v>125</v>
      </c>
      <c r="AQT10" t="s">
        <v>125</v>
      </c>
      <c r="AQU10" t="s">
        <v>125</v>
      </c>
    </row>
    <row r="11" spans="1:1139" x14ac:dyDescent="0.3">
      <c r="A11" t="s">
        <v>129</v>
      </c>
      <c r="B11" t="s">
        <v>126</v>
      </c>
      <c r="C11" t="s">
        <v>128</v>
      </c>
      <c r="D11">
        <v>1.3939E-2</v>
      </c>
      <c r="E11" s="10">
        <v>8.7999999999999998E-5</v>
      </c>
      <c r="F11">
        <v>1.9078999999999999E-2</v>
      </c>
      <c r="G11" t="s">
        <v>522</v>
      </c>
      <c r="H11">
        <v>1.9078000000000001E-2</v>
      </c>
      <c r="I11">
        <v>1.9078000000000001E-2</v>
      </c>
      <c r="J11">
        <v>1.9078999999999999E-2</v>
      </c>
      <c r="K11">
        <v>1.9078000000000001E-2</v>
      </c>
      <c r="L11">
        <v>1.9078000000000001E-2</v>
      </c>
      <c r="M11">
        <v>1.9078000000000001E-2</v>
      </c>
      <c r="N11">
        <v>1.9077E-2</v>
      </c>
      <c r="O11">
        <v>1.9077E-2</v>
      </c>
      <c r="P11">
        <v>1.9077E-2</v>
      </c>
      <c r="Q11">
        <v>1.9077E-2</v>
      </c>
      <c r="R11">
        <v>1.9077E-2</v>
      </c>
      <c r="S11" t="s">
        <v>125</v>
      </c>
      <c r="T11" t="s">
        <v>125</v>
      </c>
      <c r="U11" t="s">
        <v>125</v>
      </c>
      <c r="V11" t="s">
        <v>125</v>
      </c>
      <c r="W11" t="s">
        <v>125</v>
      </c>
      <c r="X11">
        <v>1.9078999999999999E-2</v>
      </c>
      <c r="Y11">
        <v>1.9078999999999999E-2</v>
      </c>
      <c r="Z11" t="s">
        <v>522</v>
      </c>
      <c r="AA11">
        <v>1.9078000000000001E-2</v>
      </c>
      <c r="AB11">
        <v>1.9078999999999999E-2</v>
      </c>
      <c r="AC11">
        <v>1.9078000000000001E-2</v>
      </c>
      <c r="AD11">
        <v>1.9078000000000001E-2</v>
      </c>
      <c r="AE11">
        <v>1.9078000000000001E-2</v>
      </c>
      <c r="AF11">
        <v>1.9078000000000001E-2</v>
      </c>
      <c r="AG11">
        <v>1.9077E-2</v>
      </c>
      <c r="AH11">
        <v>1.9077E-2</v>
      </c>
      <c r="AI11">
        <v>1.9077E-2</v>
      </c>
      <c r="AJ11">
        <v>1.9077E-2</v>
      </c>
      <c r="AK11" t="s">
        <v>125</v>
      </c>
      <c r="AL11" t="s">
        <v>125</v>
      </c>
      <c r="AM11" t="s">
        <v>125</v>
      </c>
      <c r="AN11" t="s">
        <v>125</v>
      </c>
      <c r="AO11" t="s">
        <v>125</v>
      </c>
      <c r="AP11">
        <v>1.9078999999999999E-2</v>
      </c>
      <c r="AQ11">
        <v>1.9078999999999999E-2</v>
      </c>
      <c r="AR11" t="s">
        <v>522</v>
      </c>
      <c r="AS11">
        <v>1.9078000000000001E-2</v>
      </c>
      <c r="AT11">
        <v>1.9078999999999999E-2</v>
      </c>
      <c r="AU11">
        <v>1.9078000000000001E-2</v>
      </c>
      <c r="AV11">
        <v>1.9078000000000001E-2</v>
      </c>
      <c r="AW11">
        <v>1.9078000000000001E-2</v>
      </c>
      <c r="AX11">
        <v>1.9077E-2</v>
      </c>
      <c r="AY11">
        <v>1.9077E-2</v>
      </c>
      <c r="AZ11">
        <v>1.9077E-2</v>
      </c>
      <c r="BA11">
        <v>1.9077E-2</v>
      </c>
      <c r="BB11">
        <v>1.9077E-2</v>
      </c>
      <c r="BC11" t="s">
        <v>125</v>
      </c>
      <c r="BD11" t="s">
        <v>125</v>
      </c>
      <c r="BE11" t="s">
        <v>125</v>
      </c>
      <c r="BF11" t="s">
        <v>125</v>
      </c>
      <c r="BG11" t="s">
        <v>125</v>
      </c>
      <c r="BH11">
        <v>1.9078999999999999E-2</v>
      </c>
      <c r="BI11">
        <v>1.9078999999999999E-2</v>
      </c>
      <c r="BJ11">
        <v>1.9078000000000001E-2</v>
      </c>
      <c r="BK11">
        <v>1.9078000000000001E-2</v>
      </c>
      <c r="BL11">
        <v>1.9078999999999999E-2</v>
      </c>
      <c r="BM11">
        <v>1.9078000000000001E-2</v>
      </c>
      <c r="BN11">
        <v>1.9078000000000001E-2</v>
      </c>
      <c r="BO11">
        <v>1.9078000000000001E-2</v>
      </c>
      <c r="BP11">
        <v>1.9078000000000001E-2</v>
      </c>
      <c r="BQ11">
        <v>1.9077E-2</v>
      </c>
      <c r="BR11">
        <v>1.9077E-2</v>
      </c>
      <c r="BS11">
        <v>1.9077E-2</v>
      </c>
      <c r="BT11" t="s">
        <v>522</v>
      </c>
      <c r="BU11" t="s">
        <v>125</v>
      </c>
      <c r="BV11" t="s">
        <v>125</v>
      </c>
      <c r="BW11" t="s">
        <v>125</v>
      </c>
      <c r="BX11" t="s">
        <v>125</v>
      </c>
      <c r="BY11" t="s">
        <v>125</v>
      </c>
      <c r="BZ11">
        <v>1.908E-2</v>
      </c>
      <c r="CA11">
        <v>1.9078999999999999E-2</v>
      </c>
      <c r="CB11">
        <v>1.9078999999999999E-2</v>
      </c>
      <c r="CC11">
        <v>1.9078000000000001E-2</v>
      </c>
      <c r="CD11">
        <v>1.9078999999999999E-2</v>
      </c>
      <c r="CE11">
        <v>1.9078000000000001E-2</v>
      </c>
      <c r="CF11">
        <v>1.9078000000000001E-2</v>
      </c>
      <c r="CG11">
        <v>1.9078000000000001E-2</v>
      </c>
      <c r="CH11">
        <v>1.9078000000000001E-2</v>
      </c>
      <c r="CI11">
        <v>1.9077E-2</v>
      </c>
      <c r="CJ11" t="s">
        <v>522</v>
      </c>
      <c r="CK11">
        <v>1.9077E-2</v>
      </c>
      <c r="CL11">
        <v>1.9077E-2</v>
      </c>
      <c r="CM11" t="s">
        <v>125</v>
      </c>
      <c r="CN11" t="s">
        <v>125</v>
      </c>
      <c r="CO11" t="s">
        <v>125</v>
      </c>
      <c r="CP11" t="s">
        <v>125</v>
      </c>
      <c r="CQ11" t="s">
        <v>125</v>
      </c>
      <c r="CR11">
        <v>1.9078999999999999E-2</v>
      </c>
      <c r="CS11">
        <v>1.9078999999999999E-2</v>
      </c>
      <c r="CT11">
        <v>1.9078999999999999E-2</v>
      </c>
      <c r="CU11">
        <v>1.9078000000000001E-2</v>
      </c>
      <c r="CV11">
        <v>1.9078999999999999E-2</v>
      </c>
      <c r="CW11">
        <v>1.9078000000000001E-2</v>
      </c>
      <c r="CX11">
        <v>1.9078000000000001E-2</v>
      </c>
      <c r="CY11">
        <v>1.9078000000000001E-2</v>
      </c>
      <c r="CZ11">
        <v>1.9078000000000001E-2</v>
      </c>
      <c r="DA11">
        <v>1.9077E-2</v>
      </c>
      <c r="DB11">
        <v>1.9077E-2</v>
      </c>
      <c r="DC11">
        <v>1.9077E-2</v>
      </c>
      <c r="DD11">
        <v>1.9077E-2</v>
      </c>
      <c r="DE11" t="s">
        <v>125</v>
      </c>
      <c r="DF11" t="s">
        <v>125</v>
      </c>
      <c r="DG11" t="s">
        <v>125</v>
      </c>
      <c r="DH11" t="s">
        <v>125</v>
      </c>
      <c r="DI11" t="s">
        <v>125</v>
      </c>
      <c r="DJ11">
        <v>1.9078999999999999E-2</v>
      </c>
      <c r="DK11">
        <v>1.9078999999999999E-2</v>
      </c>
      <c r="DL11">
        <v>1.9078999999999999E-2</v>
      </c>
      <c r="DM11">
        <v>1.9078000000000001E-2</v>
      </c>
      <c r="DN11">
        <v>1.9078999999999999E-2</v>
      </c>
      <c r="DO11">
        <v>1.9078000000000001E-2</v>
      </c>
      <c r="DP11">
        <v>1.9078000000000001E-2</v>
      </c>
      <c r="DQ11">
        <v>1.9078000000000001E-2</v>
      </c>
      <c r="DR11">
        <v>1.9078000000000001E-2</v>
      </c>
      <c r="DS11">
        <v>1.9077E-2</v>
      </c>
      <c r="DT11">
        <v>1.9077E-2</v>
      </c>
      <c r="DU11">
        <v>1.9077E-2</v>
      </c>
      <c r="DV11">
        <v>1.9077E-2</v>
      </c>
      <c r="DW11" t="s">
        <v>125</v>
      </c>
      <c r="DX11" t="s">
        <v>125</v>
      </c>
      <c r="DY11" t="s">
        <v>125</v>
      </c>
      <c r="DZ11" t="s">
        <v>125</v>
      </c>
      <c r="EA11" t="s">
        <v>125</v>
      </c>
      <c r="EB11">
        <v>1.9078999999999999E-2</v>
      </c>
      <c r="EC11">
        <v>1.9078999999999999E-2</v>
      </c>
      <c r="ED11">
        <v>1.9078000000000001E-2</v>
      </c>
      <c r="EE11">
        <v>1.9078000000000001E-2</v>
      </c>
      <c r="EF11">
        <v>1.9078999999999999E-2</v>
      </c>
      <c r="EG11">
        <v>1.9078000000000001E-2</v>
      </c>
      <c r="EH11">
        <v>1.9078999999999999E-2</v>
      </c>
      <c r="EI11">
        <v>1.9078000000000001E-2</v>
      </c>
      <c r="EJ11">
        <v>1.9077E-2</v>
      </c>
      <c r="EK11">
        <v>1.9077E-2</v>
      </c>
      <c r="EL11">
        <v>1.9077E-2</v>
      </c>
      <c r="EM11">
        <v>1.9077E-2</v>
      </c>
      <c r="EN11">
        <v>1.9077E-2</v>
      </c>
      <c r="EO11" t="s">
        <v>125</v>
      </c>
      <c r="EP11" t="s">
        <v>125</v>
      </c>
      <c r="EQ11" t="s">
        <v>125</v>
      </c>
      <c r="ER11" t="s">
        <v>125</v>
      </c>
      <c r="ES11" t="s">
        <v>125</v>
      </c>
      <c r="ET11">
        <v>1.9078999999999999E-2</v>
      </c>
      <c r="EU11">
        <v>1.9078999999999999E-2</v>
      </c>
      <c r="EV11">
        <v>1.9078000000000001E-2</v>
      </c>
      <c r="EW11">
        <v>1.9078000000000001E-2</v>
      </c>
      <c r="EX11">
        <v>1.9078999999999999E-2</v>
      </c>
      <c r="EY11">
        <v>1.9078000000000001E-2</v>
      </c>
      <c r="EZ11">
        <v>1.9078000000000001E-2</v>
      </c>
      <c r="FA11">
        <v>1.9078000000000001E-2</v>
      </c>
      <c r="FB11">
        <v>1.9078000000000001E-2</v>
      </c>
      <c r="FC11">
        <v>1.9077E-2</v>
      </c>
      <c r="FD11">
        <v>1.9077E-2</v>
      </c>
      <c r="FE11">
        <v>1.9077E-2</v>
      </c>
      <c r="FF11">
        <v>1.9077E-2</v>
      </c>
      <c r="FG11" t="s">
        <v>125</v>
      </c>
      <c r="FH11" t="s">
        <v>125</v>
      </c>
      <c r="FI11" t="s">
        <v>125</v>
      </c>
      <c r="FJ11" t="s">
        <v>125</v>
      </c>
      <c r="FK11" t="s">
        <v>125</v>
      </c>
      <c r="FL11">
        <v>1.9078999999999999E-2</v>
      </c>
      <c r="FM11">
        <v>1.9078999999999999E-2</v>
      </c>
      <c r="FN11">
        <v>1.9078000000000001E-2</v>
      </c>
      <c r="FO11">
        <v>1.9078000000000001E-2</v>
      </c>
      <c r="FP11">
        <v>1.9078999999999999E-2</v>
      </c>
      <c r="FQ11">
        <v>1.9078000000000001E-2</v>
      </c>
      <c r="FR11">
        <v>1.9078000000000001E-2</v>
      </c>
      <c r="FS11">
        <v>1.9078000000000001E-2</v>
      </c>
      <c r="FT11">
        <v>1.9078000000000001E-2</v>
      </c>
      <c r="FU11">
        <v>1.9077E-2</v>
      </c>
      <c r="FV11">
        <v>1.9077E-2</v>
      </c>
      <c r="FW11">
        <v>1.9077E-2</v>
      </c>
      <c r="FX11">
        <v>1.9077E-2</v>
      </c>
      <c r="FY11" t="s">
        <v>125</v>
      </c>
      <c r="FZ11" t="s">
        <v>125</v>
      </c>
      <c r="GA11" t="s">
        <v>125</v>
      </c>
      <c r="GB11" t="s">
        <v>125</v>
      </c>
      <c r="GC11" t="s">
        <v>125</v>
      </c>
      <c r="GD11">
        <v>1.9078999999999999E-2</v>
      </c>
      <c r="GE11">
        <v>1.9078999999999999E-2</v>
      </c>
      <c r="GF11" t="s">
        <v>522</v>
      </c>
      <c r="GG11">
        <v>1.9078000000000001E-2</v>
      </c>
      <c r="GH11">
        <v>1.9078999999999999E-2</v>
      </c>
      <c r="GI11">
        <v>1.9078000000000001E-2</v>
      </c>
      <c r="GJ11">
        <v>1.9078000000000001E-2</v>
      </c>
      <c r="GK11">
        <v>1.9078000000000001E-2</v>
      </c>
      <c r="GL11">
        <v>1.9077E-2</v>
      </c>
      <c r="GM11">
        <v>1.9077E-2</v>
      </c>
      <c r="GN11">
        <v>1.9077E-2</v>
      </c>
      <c r="GO11">
        <v>1.9077E-2</v>
      </c>
      <c r="GP11">
        <v>1.9077E-2</v>
      </c>
      <c r="GQ11" t="s">
        <v>125</v>
      </c>
      <c r="GR11" t="s">
        <v>125</v>
      </c>
      <c r="GS11" t="s">
        <v>125</v>
      </c>
      <c r="GT11" t="s">
        <v>125</v>
      </c>
      <c r="GU11" t="s">
        <v>125</v>
      </c>
      <c r="GV11">
        <v>1.9078999999999999E-2</v>
      </c>
      <c r="GW11">
        <v>1.9078999999999999E-2</v>
      </c>
      <c r="GX11">
        <v>1.9078999999999999E-2</v>
      </c>
      <c r="GY11">
        <v>1.9078000000000001E-2</v>
      </c>
      <c r="GZ11">
        <v>1.9078999999999999E-2</v>
      </c>
      <c r="HA11">
        <v>1.9078000000000001E-2</v>
      </c>
      <c r="HB11">
        <v>1.9078000000000001E-2</v>
      </c>
      <c r="HC11">
        <v>1.9078000000000001E-2</v>
      </c>
      <c r="HD11">
        <v>1.9078000000000001E-2</v>
      </c>
      <c r="HE11">
        <v>1.9077E-2</v>
      </c>
      <c r="HF11">
        <v>1.9077E-2</v>
      </c>
      <c r="HG11">
        <v>1.9077E-2</v>
      </c>
      <c r="HH11">
        <v>1.9077E-2</v>
      </c>
      <c r="HI11" t="s">
        <v>125</v>
      </c>
      <c r="HJ11" t="s">
        <v>125</v>
      </c>
      <c r="HK11" t="s">
        <v>125</v>
      </c>
      <c r="HL11" t="s">
        <v>125</v>
      </c>
      <c r="HM11" t="s">
        <v>125</v>
      </c>
      <c r="HN11">
        <v>1.9078999999999999E-2</v>
      </c>
      <c r="HO11">
        <v>1.9078999999999999E-2</v>
      </c>
      <c r="HP11">
        <v>1.9078000000000001E-2</v>
      </c>
      <c r="HQ11">
        <v>1.9078000000000001E-2</v>
      </c>
      <c r="HR11">
        <v>1.9078999999999999E-2</v>
      </c>
      <c r="HS11">
        <v>1.9078000000000001E-2</v>
      </c>
      <c r="HT11">
        <v>1.9078000000000001E-2</v>
      </c>
      <c r="HU11">
        <v>1.9078000000000001E-2</v>
      </c>
      <c r="HV11">
        <v>1.9078000000000001E-2</v>
      </c>
      <c r="HW11">
        <v>1.9077E-2</v>
      </c>
      <c r="HX11">
        <v>1.9077E-2</v>
      </c>
      <c r="HY11">
        <v>1.9077E-2</v>
      </c>
      <c r="HZ11">
        <v>1.9077E-2</v>
      </c>
      <c r="IA11" t="s">
        <v>125</v>
      </c>
      <c r="IB11" t="s">
        <v>125</v>
      </c>
      <c r="IC11" t="s">
        <v>125</v>
      </c>
      <c r="ID11" t="s">
        <v>125</v>
      </c>
      <c r="IE11" t="s">
        <v>125</v>
      </c>
      <c r="IF11">
        <v>1.9078999999999999E-2</v>
      </c>
      <c r="IG11">
        <v>1.9078999999999999E-2</v>
      </c>
      <c r="IH11">
        <v>1.9078000000000001E-2</v>
      </c>
      <c r="II11">
        <v>1.9078000000000001E-2</v>
      </c>
      <c r="IJ11">
        <v>1.9078999999999999E-2</v>
      </c>
      <c r="IK11">
        <v>1.9078000000000001E-2</v>
      </c>
      <c r="IL11">
        <v>1.9078000000000001E-2</v>
      </c>
      <c r="IM11">
        <v>1.9078000000000001E-2</v>
      </c>
      <c r="IN11">
        <v>1.9078000000000001E-2</v>
      </c>
      <c r="IO11">
        <v>1.9077E-2</v>
      </c>
      <c r="IP11">
        <v>1.9077E-2</v>
      </c>
      <c r="IQ11">
        <v>1.9077E-2</v>
      </c>
      <c r="IR11">
        <v>1.9077E-2</v>
      </c>
      <c r="IS11" t="s">
        <v>125</v>
      </c>
      <c r="IT11" t="s">
        <v>125</v>
      </c>
      <c r="IU11" t="s">
        <v>125</v>
      </c>
      <c r="IV11" t="s">
        <v>125</v>
      </c>
      <c r="IW11" t="s">
        <v>125</v>
      </c>
      <c r="IX11">
        <v>1.9078999999999999E-2</v>
      </c>
      <c r="IY11">
        <v>1.9078999999999999E-2</v>
      </c>
      <c r="IZ11">
        <v>1.9078999999999999E-2</v>
      </c>
      <c r="JA11">
        <v>1.9078000000000001E-2</v>
      </c>
      <c r="JB11">
        <v>1.9078999999999999E-2</v>
      </c>
      <c r="JC11">
        <v>1.9078000000000001E-2</v>
      </c>
      <c r="JD11">
        <v>1.9078000000000001E-2</v>
      </c>
      <c r="JE11">
        <v>1.9078000000000001E-2</v>
      </c>
      <c r="JF11">
        <v>1.9078000000000001E-2</v>
      </c>
      <c r="JG11">
        <v>1.9077E-2</v>
      </c>
      <c r="JH11">
        <v>1.9077E-2</v>
      </c>
      <c r="JI11">
        <v>1.9077E-2</v>
      </c>
      <c r="JJ11">
        <v>1.9077E-2</v>
      </c>
      <c r="JK11" t="s">
        <v>125</v>
      </c>
      <c r="JL11" t="s">
        <v>125</v>
      </c>
      <c r="JM11" t="s">
        <v>125</v>
      </c>
      <c r="JN11" t="s">
        <v>125</v>
      </c>
      <c r="JO11" t="s">
        <v>125</v>
      </c>
      <c r="JP11">
        <v>1.9078999999999999E-2</v>
      </c>
      <c r="JQ11">
        <v>1.9078999999999999E-2</v>
      </c>
      <c r="JR11">
        <v>1.9078999999999999E-2</v>
      </c>
      <c r="JS11">
        <v>1.9078000000000001E-2</v>
      </c>
      <c r="JT11">
        <v>1.9078999999999999E-2</v>
      </c>
      <c r="JU11">
        <v>1.9078000000000001E-2</v>
      </c>
      <c r="JV11">
        <v>1.9078000000000001E-2</v>
      </c>
      <c r="JW11">
        <v>1.9078000000000001E-2</v>
      </c>
      <c r="JX11">
        <v>1.9078000000000001E-2</v>
      </c>
      <c r="JY11">
        <v>1.9077E-2</v>
      </c>
      <c r="JZ11">
        <v>1.9077E-2</v>
      </c>
      <c r="KA11">
        <v>1.9077E-2</v>
      </c>
      <c r="KB11">
        <v>1.9077E-2</v>
      </c>
      <c r="KC11" t="s">
        <v>125</v>
      </c>
      <c r="KD11" t="s">
        <v>125</v>
      </c>
      <c r="KE11" t="s">
        <v>125</v>
      </c>
      <c r="KF11" t="s">
        <v>125</v>
      </c>
      <c r="KG11" t="s">
        <v>125</v>
      </c>
      <c r="KH11">
        <v>1.9078999999999999E-2</v>
      </c>
      <c r="KI11">
        <v>1.9078999999999999E-2</v>
      </c>
      <c r="KJ11">
        <v>1.9078000000000001E-2</v>
      </c>
      <c r="KK11">
        <v>1.9078000000000001E-2</v>
      </c>
      <c r="KL11">
        <v>1.9078999999999999E-2</v>
      </c>
      <c r="KM11">
        <v>1.9078000000000001E-2</v>
      </c>
      <c r="KN11">
        <v>1.9078000000000001E-2</v>
      </c>
      <c r="KO11">
        <v>1.9078000000000001E-2</v>
      </c>
      <c r="KP11">
        <v>1.9078000000000001E-2</v>
      </c>
      <c r="KQ11">
        <v>1.9077E-2</v>
      </c>
      <c r="KR11">
        <v>1.9077E-2</v>
      </c>
      <c r="KS11">
        <v>1.9077E-2</v>
      </c>
      <c r="KT11">
        <v>1.9077E-2</v>
      </c>
      <c r="KU11" t="s">
        <v>125</v>
      </c>
      <c r="KV11" t="s">
        <v>125</v>
      </c>
      <c r="KW11" t="s">
        <v>125</v>
      </c>
      <c r="KX11" t="s">
        <v>125</v>
      </c>
      <c r="KY11" t="s">
        <v>125</v>
      </c>
      <c r="KZ11" t="s">
        <v>522</v>
      </c>
      <c r="LA11" t="s">
        <v>522</v>
      </c>
      <c r="LB11" t="s">
        <v>522</v>
      </c>
      <c r="LC11" t="s">
        <v>522</v>
      </c>
      <c r="LD11">
        <v>1.1900000000000001E-3</v>
      </c>
      <c r="LE11">
        <v>5.8739999999999999E-3</v>
      </c>
      <c r="LF11">
        <v>1.8900000000000001E-4</v>
      </c>
      <c r="LG11" t="s">
        <v>522</v>
      </c>
      <c r="LH11" t="s">
        <v>522</v>
      </c>
      <c r="LI11">
        <v>1.189E-3</v>
      </c>
      <c r="LJ11">
        <v>1.189E-3</v>
      </c>
      <c r="LK11">
        <v>5.2800000000000004E-4</v>
      </c>
      <c r="LL11" t="s">
        <v>522</v>
      </c>
      <c r="LM11" t="s">
        <v>125</v>
      </c>
      <c r="LN11" t="s">
        <v>125</v>
      </c>
      <c r="LO11" t="s">
        <v>125</v>
      </c>
      <c r="LP11" t="s">
        <v>125</v>
      </c>
      <c r="LQ11" t="s">
        <v>125</v>
      </c>
      <c r="LR11">
        <v>1.9078999999999999E-2</v>
      </c>
      <c r="LS11">
        <v>1.9078999999999999E-2</v>
      </c>
      <c r="LT11">
        <v>1.9078999999999999E-2</v>
      </c>
      <c r="LU11">
        <v>1.9078000000000001E-2</v>
      </c>
      <c r="LV11">
        <v>1.9078999999999999E-2</v>
      </c>
      <c r="LW11">
        <v>1.9078000000000001E-2</v>
      </c>
      <c r="LX11">
        <v>1.9078000000000001E-2</v>
      </c>
      <c r="LY11">
        <v>1.9078000000000001E-2</v>
      </c>
      <c r="LZ11">
        <v>1.9078000000000001E-2</v>
      </c>
      <c r="MA11">
        <v>1.9078000000000001E-2</v>
      </c>
      <c r="MB11">
        <v>1.9078000000000001E-2</v>
      </c>
      <c r="MC11">
        <v>1.9077E-2</v>
      </c>
      <c r="MD11" t="s">
        <v>522</v>
      </c>
      <c r="ME11" t="s">
        <v>125</v>
      </c>
      <c r="MF11" t="s">
        <v>125</v>
      </c>
      <c r="MG11" t="s">
        <v>125</v>
      </c>
      <c r="MH11" t="s">
        <v>125</v>
      </c>
      <c r="MI11" t="s">
        <v>125</v>
      </c>
      <c r="MJ11">
        <v>1.9078999999999999E-2</v>
      </c>
      <c r="MK11">
        <v>1.9078999999999999E-2</v>
      </c>
      <c r="ML11">
        <v>1.9078999999999999E-2</v>
      </c>
      <c r="MM11">
        <v>1.9078000000000001E-2</v>
      </c>
      <c r="MN11">
        <v>1.9078999999999999E-2</v>
      </c>
      <c r="MO11">
        <v>1.9078000000000001E-2</v>
      </c>
      <c r="MP11">
        <v>1.9078000000000001E-2</v>
      </c>
      <c r="MQ11">
        <v>1.9078000000000001E-2</v>
      </c>
      <c r="MR11">
        <v>1.9078000000000001E-2</v>
      </c>
      <c r="MS11">
        <v>1.9078000000000001E-2</v>
      </c>
      <c r="MT11">
        <v>1.9077E-2</v>
      </c>
      <c r="MU11">
        <v>1.9077E-2</v>
      </c>
      <c r="MV11">
        <v>1.9077E-2</v>
      </c>
      <c r="MW11" t="s">
        <v>125</v>
      </c>
      <c r="MX11" t="s">
        <v>125</v>
      </c>
      <c r="MY11" t="s">
        <v>125</v>
      </c>
      <c r="MZ11" t="s">
        <v>125</v>
      </c>
      <c r="NA11" t="s">
        <v>125</v>
      </c>
      <c r="NB11">
        <v>1.9078999999999999E-2</v>
      </c>
      <c r="NC11">
        <v>1.9078999999999999E-2</v>
      </c>
      <c r="ND11">
        <v>1.9078999999999999E-2</v>
      </c>
      <c r="NE11">
        <v>1.9078000000000001E-2</v>
      </c>
      <c r="NF11">
        <v>1.9078999999999999E-2</v>
      </c>
      <c r="NG11">
        <v>1.9078000000000001E-2</v>
      </c>
      <c r="NH11">
        <v>1.9078000000000001E-2</v>
      </c>
      <c r="NI11">
        <v>1.9078000000000001E-2</v>
      </c>
      <c r="NJ11">
        <v>1.9078000000000001E-2</v>
      </c>
      <c r="NK11">
        <v>1.9078000000000001E-2</v>
      </c>
      <c r="NL11">
        <v>1.9077E-2</v>
      </c>
      <c r="NM11">
        <v>1.9077E-2</v>
      </c>
      <c r="NN11">
        <v>1.9077E-2</v>
      </c>
      <c r="NO11" t="s">
        <v>125</v>
      </c>
      <c r="NP11" t="s">
        <v>125</v>
      </c>
      <c r="NQ11" t="s">
        <v>125</v>
      </c>
      <c r="NR11" t="s">
        <v>125</v>
      </c>
      <c r="NS11" t="s">
        <v>125</v>
      </c>
      <c r="NT11">
        <v>1.3939E-2</v>
      </c>
      <c r="NU11">
        <v>1.3939E-2</v>
      </c>
      <c r="NV11">
        <v>1.3939E-2</v>
      </c>
      <c r="NW11">
        <v>1.3939E-2</v>
      </c>
      <c r="NX11">
        <v>1.3939E-2</v>
      </c>
      <c r="NY11">
        <v>1.3939E-2</v>
      </c>
      <c r="NZ11">
        <v>1.3939E-2</v>
      </c>
      <c r="OA11">
        <v>1.3939E-2</v>
      </c>
      <c r="OB11">
        <v>1.3939E-2</v>
      </c>
      <c r="OC11">
        <v>1.3939E-2</v>
      </c>
      <c r="OD11">
        <v>1.3939E-2</v>
      </c>
      <c r="OE11">
        <v>1.3939E-2</v>
      </c>
      <c r="OF11">
        <v>1.3939E-2</v>
      </c>
      <c r="OG11" t="s">
        <v>125</v>
      </c>
      <c r="OH11" t="s">
        <v>125</v>
      </c>
      <c r="OI11" t="s">
        <v>125</v>
      </c>
      <c r="OJ11" t="s">
        <v>125</v>
      </c>
      <c r="OK11" t="s">
        <v>125</v>
      </c>
      <c r="OL11">
        <v>1.3939E-2</v>
      </c>
      <c r="OM11">
        <v>1.3939999999999999E-2</v>
      </c>
      <c r="ON11">
        <v>1.3939E-2</v>
      </c>
      <c r="OO11">
        <v>1.3939E-2</v>
      </c>
      <c r="OP11" t="s">
        <v>522</v>
      </c>
      <c r="OQ11">
        <v>1.3939E-2</v>
      </c>
      <c r="OR11">
        <v>1.3939E-2</v>
      </c>
      <c r="OS11">
        <v>1.3939E-2</v>
      </c>
      <c r="OT11">
        <v>1.3939E-2</v>
      </c>
      <c r="OU11">
        <v>1.3939E-2</v>
      </c>
      <c r="OV11">
        <v>1.3939E-2</v>
      </c>
      <c r="OW11">
        <v>1.3939E-2</v>
      </c>
      <c r="OX11">
        <v>1.3938000000000001E-2</v>
      </c>
      <c r="OY11" t="s">
        <v>125</v>
      </c>
      <c r="OZ11" t="s">
        <v>125</v>
      </c>
      <c r="PA11" t="s">
        <v>125</v>
      </c>
      <c r="PB11" t="s">
        <v>125</v>
      </c>
      <c r="PC11" t="s">
        <v>125</v>
      </c>
      <c r="PD11" t="s">
        <v>522</v>
      </c>
      <c r="PE11">
        <v>1.3939999999999999E-2</v>
      </c>
      <c r="PF11">
        <v>1.3939999999999999E-2</v>
      </c>
      <c r="PG11">
        <v>1.3939999999999999E-2</v>
      </c>
      <c r="PH11" t="s">
        <v>522</v>
      </c>
      <c r="PI11">
        <v>1.3939999999999999E-2</v>
      </c>
      <c r="PJ11">
        <v>1.3939E-2</v>
      </c>
      <c r="PK11">
        <v>1.6899999999999999E-4</v>
      </c>
      <c r="PL11">
        <v>1.3939E-2</v>
      </c>
      <c r="PM11">
        <v>1.3939E-2</v>
      </c>
      <c r="PN11">
        <v>1.3939E-2</v>
      </c>
      <c r="PO11">
        <v>1.3939E-2</v>
      </c>
      <c r="PP11">
        <v>1.3939E-2</v>
      </c>
      <c r="PQ11" t="s">
        <v>125</v>
      </c>
      <c r="PR11" t="s">
        <v>125</v>
      </c>
      <c r="PS11" t="s">
        <v>125</v>
      </c>
      <c r="PT11" t="s">
        <v>125</v>
      </c>
      <c r="PU11" t="s">
        <v>125</v>
      </c>
      <c r="PV11">
        <v>1.3939E-2</v>
      </c>
      <c r="PW11">
        <v>1.3939E-2</v>
      </c>
      <c r="PX11" t="s">
        <v>522</v>
      </c>
      <c r="PY11">
        <v>1.3939999999999999E-2</v>
      </c>
      <c r="PZ11">
        <v>1.3939E-2</v>
      </c>
      <c r="QA11">
        <v>3.4849999999999998E-3</v>
      </c>
      <c r="QB11">
        <v>1.3939E-2</v>
      </c>
      <c r="QC11" t="s">
        <v>522</v>
      </c>
      <c r="QD11">
        <v>1.3939E-2</v>
      </c>
      <c r="QE11">
        <v>1.3939E-2</v>
      </c>
      <c r="QF11">
        <v>1.3939E-2</v>
      </c>
      <c r="QG11">
        <v>1.3939E-2</v>
      </c>
      <c r="QH11">
        <v>1.3939E-2</v>
      </c>
      <c r="QI11" t="s">
        <v>125</v>
      </c>
      <c r="QJ11" t="s">
        <v>125</v>
      </c>
      <c r="QK11" t="s">
        <v>125</v>
      </c>
      <c r="QL11" t="s">
        <v>125</v>
      </c>
      <c r="QM11" t="s">
        <v>125</v>
      </c>
      <c r="QN11" t="s">
        <v>522</v>
      </c>
      <c r="QO11" t="s">
        <v>522</v>
      </c>
      <c r="QP11" t="s">
        <v>522</v>
      </c>
      <c r="QQ11" t="s">
        <v>522</v>
      </c>
      <c r="QR11" t="s">
        <v>522</v>
      </c>
      <c r="QS11" t="s">
        <v>522</v>
      </c>
      <c r="QT11" t="s">
        <v>522</v>
      </c>
      <c r="QU11" t="s">
        <v>522</v>
      </c>
      <c r="QV11" t="s">
        <v>522</v>
      </c>
      <c r="QW11" t="s">
        <v>522</v>
      </c>
      <c r="QX11" t="s">
        <v>522</v>
      </c>
      <c r="QY11" t="s">
        <v>522</v>
      </c>
      <c r="QZ11" t="s">
        <v>522</v>
      </c>
      <c r="RA11" t="s">
        <v>125</v>
      </c>
      <c r="RB11" t="s">
        <v>125</v>
      </c>
      <c r="RC11" t="s">
        <v>125</v>
      </c>
      <c r="RD11" t="s">
        <v>125</v>
      </c>
      <c r="RE11" t="s">
        <v>125</v>
      </c>
      <c r="RF11">
        <v>1.3939E-2</v>
      </c>
      <c r="RG11">
        <v>1.3939E-2</v>
      </c>
      <c r="RH11">
        <v>1.3939E-2</v>
      </c>
      <c r="RI11">
        <v>1.3939E-2</v>
      </c>
      <c r="RJ11">
        <v>1.3939E-2</v>
      </c>
      <c r="RK11">
        <v>1.3939E-2</v>
      </c>
      <c r="RL11">
        <v>1.3939E-2</v>
      </c>
      <c r="RM11">
        <v>1.3939E-2</v>
      </c>
      <c r="RN11">
        <v>1.3939E-2</v>
      </c>
      <c r="RO11">
        <v>1.3939E-2</v>
      </c>
      <c r="RP11">
        <v>1.3939E-2</v>
      </c>
      <c r="RQ11">
        <v>1.3939E-2</v>
      </c>
      <c r="RR11">
        <v>1.3938000000000001E-2</v>
      </c>
      <c r="RS11" t="s">
        <v>125</v>
      </c>
      <c r="RT11" t="s">
        <v>125</v>
      </c>
      <c r="RU11" t="s">
        <v>125</v>
      </c>
      <c r="RV11" t="s">
        <v>125</v>
      </c>
      <c r="RW11" t="s">
        <v>125</v>
      </c>
      <c r="RX11" t="s">
        <v>522</v>
      </c>
      <c r="RY11">
        <v>1.3939E-2</v>
      </c>
      <c r="RZ11" t="s">
        <v>522</v>
      </c>
      <c r="SA11">
        <v>3.4849999999999998E-3</v>
      </c>
      <c r="SB11" t="s">
        <v>522</v>
      </c>
      <c r="SC11">
        <v>1.3939E-2</v>
      </c>
      <c r="SD11">
        <v>3.4849999999999998E-3</v>
      </c>
      <c r="SE11" t="s">
        <v>522</v>
      </c>
      <c r="SF11">
        <v>1.3939E-2</v>
      </c>
      <c r="SG11" t="s">
        <v>522</v>
      </c>
      <c r="SH11" t="s">
        <v>522</v>
      </c>
      <c r="SI11" t="s">
        <v>522</v>
      </c>
      <c r="SJ11" t="s">
        <v>522</v>
      </c>
      <c r="SK11" t="s">
        <v>125</v>
      </c>
      <c r="SL11" t="s">
        <v>125</v>
      </c>
      <c r="SM11" t="s">
        <v>125</v>
      </c>
      <c r="SN11" t="s">
        <v>125</v>
      </c>
      <c r="SO11" t="s">
        <v>125</v>
      </c>
      <c r="SP11">
        <v>1.3939E-2</v>
      </c>
      <c r="SQ11">
        <v>1.3939E-2</v>
      </c>
      <c r="SR11">
        <v>1.3939999999999999E-2</v>
      </c>
      <c r="SS11">
        <v>1.3939E-2</v>
      </c>
      <c r="ST11">
        <v>1.3939E-2</v>
      </c>
      <c r="SU11">
        <v>1.3939E-2</v>
      </c>
      <c r="SV11">
        <v>1.3939E-2</v>
      </c>
      <c r="SW11">
        <v>1.3939E-2</v>
      </c>
      <c r="SX11">
        <v>1.3939E-2</v>
      </c>
      <c r="SY11">
        <v>1.3939E-2</v>
      </c>
      <c r="SZ11">
        <v>1.3939E-2</v>
      </c>
      <c r="TA11">
        <v>1.3939E-2</v>
      </c>
      <c r="TB11">
        <v>1.3939E-2</v>
      </c>
      <c r="TC11" t="s">
        <v>125</v>
      </c>
      <c r="TD11" t="s">
        <v>125</v>
      </c>
      <c r="TE11" t="s">
        <v>125</v>
      </c>
      <c r="TF11" t="s">
        <v>125</v>
      </c>
      <c r="TG11" t="s">
        <v>125</v>
      </c>
      <c r="TH11">
        <v>1.3939E-2</v>
      </c>
      <c r="TI11">
        <v>1.3939E-2</v>
      </c>
      <c r="TJ11">
        <v>1.3939999999999999E-2</v>
      </c>
      <c r="TK11">
        <v>1.3939E-2</v>
      </c>
      <c r="TL11">
        <v>1.3939999999999999E-2</v>
      </c>
      <c r="TM11">
        <v>1.3939E-2</v>
      </c>
      <c r="TN11">
        <v>1.3939E-2</v>
      </c>
      <c r="TO11">
        <v>1.3939E-2</v>
      </c>
      <c r="TP11">
        <v>1.3939E-2</v>
      </c>
      <c r="TQ11">
        <v>1.3939E-2</v>
      </c>
      <c r="TR11">
        <v>1.3939E-2</v>
      </c>
      <c r="TS11">
        <v>1.3939E-2</v>
      </c>
      <c r="TT11">
        <v>1.3938000000000001E-2</v>
      </c>
      <c r="TU11" t="s">
        <v>125</v>
      </c>
      <c r="TV11" t="s">
        <v>125</v>
      </c>
      <c r="TW11" t="s">
        <v>125</v>
      </c>
      <c r="TX11" t="s">
        <v>125</v>
      </c>
      <c r="TY11" t="s">
        <v>125</v>
      </c>
      <c r="TZ11">
        <v>1.3939E-2</v>
      </c>
      <c r="UA11">
        <v>1.3939999999999999E-2</v>
      </c>
      <c r="UB11">
        <v>1.3939999999999999E-2</v>
      </c>
      <c r="UC11">
        <v>1.3939E-2</v>
      </c>
      <c r="UD11">
        <v>1.3939E-2</v>
      </c>
      <c r="UE11">
        <v>1.3939E-2</v>
      </c>
      <c r="UF11">
        <v>1.3939999999999999E-2</v>
      </c>
      <c r="UG11">
        <v>1.3939999999999999E-2</v>
      </c>
      <c r="UH11">
        <v>1.3939E-2</v>
      </c>
      <c r="UI11">
        <v>1.3939E-2</v>
      </c>
      <c r="UJ11">
        <v>1.3939E-2</v>
      </c>
      <c r="UK11">
        <v>1.3939E-2</v>
      </c>
      <c r="UL11">
        <v>1.3939E-2</v>
      </c>
      <c r="UM11" t="s">
        <v>125</v>
      </c>
      <c r="UN11" t="s">
        <v>125</v>
      </c>
      <c r="UO11" t="s">
        <v>125</v>
      </c>
      <c r="UP11" t="s">
        <v>125</v>
      </c>
      <c r="UQ11" t="s">
        <v>125</v>
      </c>
      <c r="UR11">
        <v>1.3939999999999999E-2</v>
      </c>
      <c r="US11" t="s">
        <v>522</v>
      </c>
      <c r="UT11">
        <v>1.3939E-2</v>
      </c>
      <c r="UU11" t="s">
        <v>522</v>
      </c>
      <c r="UV11">
        <v>1.3939999999999999E-2</v>
      </c>
      <c r="UW11" t="s">
        <v>522</v>
      </c>
      <c r="UX11" t="s">
        <v>522</v>
      </c>
      <c r="UY11">
        <v>1.3939E-2</v>
      </c>
      <c r="UZ11" t="s">
        <v>522</v>
      </c>
      <c r="VA11" t="s">
        <v>522</v>
      </c>
      <c r="VB11">
        <v>3.4840000000000001E-3</v>
      </c>
      <c r="VC11" t="s">
        <v>522</v>
      </c>
      <c r="VD11">
        <v>1.3939E-2</v>
      </c>
      <c r="VE11" t="s">
        <v>125</v>
      </c>
      <c r="VF11" t="s">
        <v>125</v>
      </c>
      <c r="VG11" t="s">
        <v>125</v>
      </c>
      <c r="VH11" t="s">
        <v>125</v>
      </c>
      <c r="VI11" t="s">
        <v>125</v>
      </c>
      <c r="VJ11">
        <v>1.3939E-2</v>
      </c>
      <c r="VK11">
        <v>1.3939E-2</v>
      </c>
      <c r="VL11">
        <v>1.3939E-2</v>
      </c>
      <c r="VM11">
        <v>1.3939E-2</v>
      </c>
      <c r="VN11">
        <v>1.3939E-2</v>
      </c>
      <c r="VO11">
        <v>1.3939E-2</v>
      </c>
      <c r="VP11">
        <v>1.3939E-2</v>
      </c>
      <c r="VQ11">
        <v>1.3939E-2</v>
      </c>
      <c r="VR11">
        <v>1.3939E-2</v>
      </c>
      <c r="VS11">
        <v>1.3939E-2</v>
      </c>
      <c r="VT11">
        <v>1.3939E-2</v>
      </c>
      <c r="VU11">
        <v>1.3938000000000001E-2</v>
      </c>
      <c r="VV11">
        <v>1.3938000000000001E-2</v>
      </c>
      <c r="VW11" t="s">
        <v>125</v>
      </c>
      <c r="VX11" t="s">
        <v>125</v>
      </c>
      <c r="VY11" t="s">
        <v>125</v>
      </c>
      <c r="VZ11" t="s">
        <v>125</v>
      </c>
      <c r="WA11" t="s">
        <v>125</v>
      </c>
      <c r="WB11">
        <v>3.4849999999999998E-3</v>
      </c>
      <c r="WC11" t="s">
        <v>522</v>
      </c>
      <c r="WD11">
        <v>3.4849999999999998E-3</v>
      </c>
      <c r="WE11">
        <v>3.4849999999999998E-3</v>
      </c>
      <c r="WF11" t="s">
        <v>522</v>
      </c>
      <c r="WG11" t="s">
        <v>522</v>
      </c>
      <c r="WH11" t="s">
        <v>522</v>
      </c>
      <c r="WI11" t="s">
        <v>522</v>
      </c>
      <c r="WJ11" t="s">
        <v>522</v>
      </c>
      <c r="WK11" t="s">
        <v>522</v>
      </c>
      <c r="WL11" t="s">
        <v>522</v>
      </c>
      <c r="WM11" t="s">
        <v>522</v>
      </c>
      <c r="WN11" t="s">
        <v>522</v>
      </c>
      <c r="WO11" t="s">
        <v>125</v>
      </c>
      <c r="WP11" t="s">
        <v>125</v>
      </c>
      <c r="WQ11" t="s">
        <v>125</v>
      </c>
      <c r="WR11" t="s">
        <v>125</v>
      </c>
      <c r="WS11" t="s">
        <v>125</v>
      </c>
      <c r="WT11">
        <v>1.3939E-2</v>
      </c>
      <c r="WU11">
        <v>1.3939E-2</v>
      </c>
      <c r="WV11">
        <v>1.3939E-2</v>
      </c>
      <c r="WW11">
        <v>1.3939E-2</v>
      </c>
      <c r="WX11">
        <v>1.3939E-2</v>
      </c>
      <c r="WY11">
        <v>1.3939E-2</v>
      </c>
      <c r="WZ11">
        <v>1.3939E-2</v>
      </c>
      <c r="XA11">
        <v>1.3939E-2</v>
      </c>
      <c r="XB11">
        <v>1.3939E-2</v>
      </c>
      <c r="XC11">
        <v>1.3939E-2</v>
      </c>
      <c r="XD11">
        <v>1.3939E-2</v>
      </c>
      <c r="XE11">
        <v>1.3939E-2</v>
      </c>
      <c r="XF11">
        <v>1.3939E-2</v>
      </c>
      <c r="XG11" t="s">
        <v>125</v>
      </c>
      <c r="XH11" t="s">
        <v>125</v>
      </c>
      <c r="XI11" t="s">
        <v>125</v>
      </c>
      <c r="XJ11" t="s">
        <v>125</v>
      </c>
      <c r="XK11" t="s">
        <v>125</v>
      </c>
      <c r="XL11" t="s">
        <v>522</v>
      </c>
      <c r="XM11" t="s">
        <v>522</v>
      </c>
      <c r="XN11">
        <v>1.3939E-2</v>
      </c>
      <c r="XO11">
        <v>1.3939E-2</v>
      </c>
      <c r="XP11">
        <v>1.3939E-2</v>
      </c>
      <c r="XQ11">
        <v>1.3939E-2</v>
      </c>
      <c r="XR11">
        <v>1.3939E-2</v>
      </c>
      <c r="XS11">
        <v>1.3939E-2</v>
      </c>
      <c r="XT11">
        <v>1.3939E-2</v>
      </c>
      <c r="XU11">
        <v>1.3939E-2</v>
      </c>
      <c r="XV11" t="s">
        <v>522</v>
      </c>
      <c r="XW11">
        <v>1.3939E-2</v>
      </c>
      <c r="XX11" t="s">
        <v>522</v>
      </c>
      <c r="XY11" t="s">
        <v>125</v>
      </c>
      <c r="XZ11" t="s">
        <v>125</v>
      </c>
      <c r="YA11" t="s">
        <v>125</v>
      </c>
      <c r="YB11" t="s">
        <v>125</v>
      </c>
      <c r="YC11" t="s">
        <v>125</v>
      </c>
      <c r="YD11">
        <v>1.3939E-2</v>
      </c>
      <c r="YE11">
        <v>1.3939E-2</v>
      </c>
      <c r="YF11">
        <v>1.3939E-2</v>
      </c>
      <c r="YG11">
        <v>1.3939E-2</v>
      </c>
      <c r="YH11">
        <v>1.3939E-2</v>
      </c>
      <c r="YI11">
        <v>1.3939E-2</v>
      </c>
      <c r="YJ11">
        <v>1.3939E-2</v>
      </c>
      <c r="YK11">
        <v>1.3939E-2</v>
      </c>
      <c r="YL11">
        <v>1.3939E-2</v>
      </c>
      <c r="YM11">
        <v>1.3939E-2</v>
      </c>
      <c r="YN11">
        <v>1.3939E-2</v>
      </c>
      <c r="YO11">
        <v>1.3939E-2</v>
      </c>
      <c r="YP11">
        <v>1.3939E-2</v>
      </c>
      <c r="YQ11" t="s">
        <v>125</v>
      </c>
      <c r="YR11" t="s">
        <v>125</v>
      </c>
      <c r="YS11" t="s">
        <v>125</v>
      </c>
      <c r="YT11" t="s">
        <v>125</v>
      </c>
      <c r="YU11" t="s">
        <v>125</v>
      </c>
      <c r="YV11" t="s">
        <v>522</v>
      </c>
      <c r="YW11">
        <v>1.3939E-2</v>
      </c>
      <c r="YX11">
        <v>1.3939E-2</v>
      </c>
      <c r="YY11">
        <v>1.3939E-2</v>
      </c>
      <c r="YZ11">
        <v>1.3939E-2</v>
      </c>
      <c r="ZA11">
        <v>1.3939E-2</v>
      </c>
      <c r="ZB11">
        <v>1.3939E-2</v>
      </c>
      <c r="ZC11">
        <v>1.3939E-2</v>
      </c>
      <c r="ZD11">
        <v>1.3939E-2</v>
      </c>
      <c r="ZE11">
        <v>1.3939E-2</v>
      </c>
      <c r="ZF11" t="s">
        <v>522</v>
      </c>
      <c r="ZG11">
        <v>1.3939E-2</v>
      </c>
      <c r="ZH11" t="s">
        <v>522</v>
      </c>
      <c r="ZI11" t="s">
        <v>125</v>
      </c>
      <c r="ZJ11" t="s">
        <v>125</v>
      </c>
      <c r="ZK11" t="s">
        <v>125</v>
      </c>
      <c r="ZL11" t="s">
        <v>125</v>
      </c>
      <c r="ZM11" t="s">
        <v>125</v>
      </c>
      <c r="ZN11">
        <v>6.3940000000000004E-3</v>
      </c>
      <c r="ZO11" t="s">
        <v>522</v>
      </c>
      <c r="ZP11" s="10">
        <v>8.7999999999999998E-5</v>
      </c>
      <c r="ZQ11">
        <v>1.3937E-2</v>
      </c>
      <c r="ZR11">
        <v>2.22E-4</v>
      </c>
      <c r="ZS11">
        <v>2.7599999999999999E-4</v>
      </c>
      <c r="ZT11" t="s">
        <v>522</v>
      </c>
      <c r="ZU11" t="s">
        <v>522</v>
      </c>
      <c r="ZV11" t="s">
        <v>522</v>
      </c>
      <c r="ZW11" t="s">
        <v>522</v>
      </c>
      <c r="ZX11">
        <v>1.3938000000000001E-2</v>
      </c>
      <c r="ZY11">
        <v>1.0600999999999999E-2</v>
      </c>
      <c r="ZZ11" t="s">
        <v>522</v>
      </c>
      <c r="AAA11" t="s">
        <v>125</v>
      </c>
      <c r="AAB11" t="s">
        <v>125</v>
      </c>
      <c r="AAC11" t="s">
        <v>125</v>
      </c>
      <c r="AAD11" t="s">
        <v>125</v>
      </c>
      <c r="AAE11" t="s">
        <v>125</v>
      </c>
      <c r="AAF11">
        <v>1.3937E-2</v>
      </c>
      <c r="AAG11">
        <v>1.3937E-2</v>
      </c>
      <c r="AAH11">
        <v>1.3937E-2</v>
      </c>
      <c r="AAI11">
        <v>1.3937E-2</v>
      </c>
      <c r="AAJ11">
        <v>1.3937E-2</v>
      </c>
      <c r="AAK11">
        <v>1.3937E-2</v>
      </c>
      <c r="AAL11">
        <v>1.3938000000000001E-2</v>
      </c>
      <c r="AAM11">
        <v>1.3938000000000001E-2</v>
      </c>
      <c r="AAN11">
        <v>1.3938000000000001E-2</v>
      </c>
      <c r="AAO11">
        <v>1.3938000000000001E-2</v>
      </c>
      <c r="AAP11">
        <v>1.3938000000000001E-2</v>
      </c>
      <c r="AAQ11">
        <v>1.3938000000000001E-2</v>
      </c>
      <c r="AAR11">
        <v>1.3938000000000001E-2</v>
      </c>
      <c r="AAS11" t="s">
        <v>125</v>
      </c>
      <c r="AAT11" t="s">
        <v>125</v>
      </c>
      <c r="AAU11" t="s">
        <v>125</v>
      </c>
      <c r="AAV11" t="s">
        <v>125</v>
      </c>
      <c r="AAW11" t="s">
        <v>125</v>
      </c>
      <c r="AAX11">
        <v>1.3937E-2</v>
      </c>
      <c r="AAY11">
        <v>1.3937E-2</v>
      </c>
      <c r="AAZ11">
        <v>1.3937E-2</v>
      </c>
      <c r="ABA11">
        <v>1.3937E-2</v>
      </c>
      <c r="ABB11">
        <v>1.3937E-2</v>
      </c>
      <c r="ABC11">
        <v>1.3938000000000001E-2</v>
      </c>
      <c r="ABD11">
        <v>1.3938000000000001E-2</v>
      </c>
      <c r="ABE11">
        <v>1.3938000000000001E-2</v>
      </c>
      <c r="ABF11">
        <v>1.3938000000000001E-2</v>
      </c>
      <c r="ABG11">
        <v>1.3938000000000001E-2</v>
      </c>
      <c r="ABH11">
        <v>1.3938000000000001E-2</v>
      </c>
      <c r="ABI11">
        <v>1.3938000000000001E-2</v>
      </c>
      <c r="ABJ11">
        <v>1.3938000000000001E-2</v>
      </c>
      <c r="ABK11" t="s">
        <v>125</v>
      </c>
      <c r="ABL11" t="s">
        <v>125</v>
      </c>
      <c r="ABM11" t="s">
        <v>125</v>
      </c>
      <c r="ABN11" t="s">
        <v>125</v>
      </c>
      <c r="ABO11" t="s">
        <v>125</v>
      </c>
      <c r="ABP11">
        <v>1.3937E-2</v>
      </c>
      <c r="ABQ11">
        <v>1.3937E-2</v>
      </c>
      <c r="ABR11">
        <v>1.3937E-2</v>
      </c>
      <c r="ABS11">
        <v>1.3937E-2</v>
      </c>
      <c r="ABT11">
        <v>1.3938000000000001E-2</v>
      </c>
      <c r="ABU11">
        <v>1.3938000000000001E-2</v>
      </c>
      <c r="ABV11">
        <v>1.3938000000000001E-2</v>
      </c>
      <c r="ABW11">
        <v>1.3938000000000001E-2</v>
      </c>
      <c r="ABX11">
        <v>1.3938000000000001E-2</v>
      </c>
      <c r="ABY11">
        <v>1.3938000000000001E-2</v>
      </c>
      <c r="ABZ11">
        <v>1.3938000000000001E-2</v>
      </c>
      <c r="ACA11">
        <v>1.3938000000000001E-2</v>
      </c>
      <c r="ACB11">
        <v>1.3938000000000001E-2</v>
      </c>
      <c r="ACC11" t="s">
        <v>125</v>
      </c>
      <c r="ACD11" t="s">
        <v>125</v>
      </c>
      <c r="ACE11" t="s">
        <v>125</v>
      </c>
      <c r="ACF11" t="s">
        <v>125</v>
      </c>
      <c r="ACG11" t="s">
        <v>125</v>
      </c>
      <c r="ACH11">
        <v>1.3453E-2</v>
      </c>
      <c r="ACI11">
        <v>1.3453E-2</v>
      </c>
      <c r="ACJ11">
        <v>1.3453E-2</v>
      </c>
      <c r="ACK11">
        <v>1.3453E-2</v>
      </c>
      <c r="ACL11">
        <v>1.3453E-2</v>
      </c>
      <c r="ACM11">
        <v>1.3453E-2</v>
      </c>
      <c r="ACN11">
        <v>1.3453E-2</v>
      </c>
      <c r="ACO11">
        <v>1.3453E-2</v>
      </c>
      <c r="ACP11">
        <v>1.3453E-2</v>
      </c>
      <c r="ACQ11">
        <v>1.3453E-2</v>
      </c>
      <c r="ACR11">
        <v>1.3453E-2</v>
      </c>
      <c r="ACS11">
        <v>1.3453E-2</v>
      </c>
      <c r="ACT11">
        <v>1.3453E-2</v>
      </c>
      <c r="ACU11" t="s">
        <v>125</v>
      </c>
      <c r="ACV11" t="s">
        <v>125</v>
      </c>
      <c r="ACW11" t="s">
        <v>125</v>
      </c>
      <c r="ACX11" t="s">
        <v>125</v>
      </c>
      <c r="ACY11" t="s">
        <v>125</v>
      </c>
      <c r="ACZ11">
        <v>1.3453E-2</v>
      </c>
      <c r="ADA11">
        <v>1.3453E-2</v>
      </c>
      <c r="ADB11">
        <v>1.3454000000000001E-2</v>
      </c>
      <c r="ADC11">
        <v>1.3453E-2</v>
      </c>
      <c r="ADD11">
        <v>1.3453E-2</v>
      </c>
      <c r="ADE11">
        <v>1.3453E-2</v>
      </c>
      <c r="ADF11">
        <v>1.3454000000000001E-2</v>
      </c>
      <c r="ADG11">
        <v>1.3453E-2</v>
      </c>
      <c r="ADH11">
        <v>1.3454000000000001E-2</v>
      </c>
      <c r="ADI11">
        <v>1.3453E-2</v>
      </c>
      <c r="ADJ11">
        <v>1.3453E-2</v>
      </c>
      <c r="ADK11">
        <v>1.3453E-2</v>
      </c>
      <c r="ADL11">
        <v>1.3453E-2</v>
      </c>
      <c r="ADM11" t="s">
        <v>125</v>
      </c>
      <c r="ADN11" t="s">
        <v>125</v>
      </c>
      <c r="ADO11" t="s">
        <v>125</v>
      </c>
      <c r="ADP11" t="s">
        <v>125</v>
      </c>
      <c r="ADQ11" t="s">
        <v>125</v>
      </c>
      <c r="ADR11">
        <v>1.3453E-2</v>
      </c>
      <c r="ADS11">
        <v>1.3453E-2</v>
      </c>
      <c r="ADT11">
        <v>1.3453E-2</v>
      </c>
      <c r="ADU11">
        <v>1.3454000000000001E-2</v>
      </c>
      <c r="ADV11">
        <v>1.3453E-2</v>
      </c>
      <c r="ADW11">
        <v>1.3453E-2</v>
      </c>
      <c r="ADX11">
        <v>1.3453E-2</v>
      </c>
      <c r="ADY11">
        <v>1.3453E-2</v>
      </c>
      <c r="ADZ11">
        <v>1.3454000000000001E-2</v>
      </c>
      <c r="AEA11">
        <v>1.3453E-2</v>
      </c>
      <c r="AEB11" t="s">
        <v>522</v>
      </c>
      <c r="AEC11">
        <v>1.3453E-2</v>
      </c>
      <c r="AED11">
        <v>1.3453E-2</v>
      </c>
      <c r="AEE11" t="s">
        <v>125</v>
      </c>
      <c r="AEF11" t="s">
        <v>125</v>
      </c>
      <c r="AEG11" t="s">
        <v>125</v>
      </c>
      <c r="AEH11" t="s">
        <v>125</v>
      </c>
      <c r="AEI11" t="s">
        <v>125</v>
      </c>
      <c r="AEJ11">
        <v>1.3454000000000001E-2</v>
      </c>
      <c r="AEK11">
        <v>1.3454000000000001E-2</v>
      </c>
      <c r="AEL11">
        <v>1.3453E-2</v>
      </c>
      <c r="AEM11">
        <v>1.3453E-2</v>
      </c>
      <c r="AEN11" t="s">
        <v>522</v>
      </c>
      <c r="AEO11">
        <v>1.3454000000000001E-2</v>
      </c>
      <c r="AEP11">
        <v>1.3453E-2</v>
      </c>
      <c r="AEQ11">
        <v>1.3454000000000001E-2</v>
      </c>
      <c r="AER11">
        <v>1.3454000000000001E-2</v>
      </c>
      <c r="AES11">
        <v>1.3453E-2</v>
      </c>
      <c r="AET11">
        <v>1.3453E-2</v>
      </c>
      <c r="AEU11">
        <v>1.3453E-2</v>
      </c>
      <c r="AEV11">
        <v>1.3453E-2</v>
      </c>
      <c r="AEW11" t="s">
        <v>125</v>
      </c>
      <c r="AEX11" t="s">
        <v>125</v>
      </c>
      <c r="AEY11" t="s">
        <v>125</v>
      </c>
      <c r="AEZ11" t="s">
        <v>125</v>
      </c>
      <c r="AFA11" t="s">
        <v>125</v>
      </c>
      <c r="AFB11" t="s">
        <v>522</v>
      </c>
      <c r="AFC11" t="s">
        <v>522</v>
      </c>
      <c r="AFD11" t="s">
        <v>522</v>
      </c>
      <c r="AFE11" t="s">
        <v>522</v>
      </c>
      <c r="AFF11" t="s">
        <v>522</v>
      </c>
      <c r="AFG11" t="s">
        <v>522</v>
      </c>
      <c r="AFH11" t="s">
        <v>522</v>
      </c>
      <c r="AFI11" t="s">
        <v>522</v>
      </c>
      <c r="AFJ11" t="s">
        <v>522</v>
      </c>
      <c r="AFK11" t="s">
        <v>522</v>
      </c>
      <c r="AFL11" t="s">
        <v>522</v>
      </c>
      <c r="AFM11" t="s">
        <v>522</v>
      </c>
      <c r="AFN11" t="s">
        <v>522</v>
      </c>
      <c r="AFO11" t="s">
        <v>125</v>
      </c>
      <c r="AFP11" t="s">
        <v>125</v>
      </c>
      <c r="AFQ11" t="s">
        <v>125</v>
      </c>
      <c r="AFR11" t="s">
        <v>125</v>
      </c>
      <c r="AFS11" t="s">
        <v>125</v>
      </c>
      <c r="AFT11">
        <v>1.3453E-2</v>
      </c>
      <c r="AFU11">
        <v>1.3453E-2</v>
      </c>
      <c r="AFV11">
        <v>1.3453E-2</v>
      </c>
      <c r="AFW11">
        <v>1.3453E-2</v>
      </c>
      <c r="AFX11">
        <v>1.3454000000000001E-2</v>
      </c>
      <c r="AFY11">
        <v>1.3454000000000001E-2</v>
      </c>
      <c r="AFZ11">
        <v>1.3453E-2</v>
      </c>
      <c r="AGA11">
        <v>1.3453E-2</v>
      </c>
      <c r="AGB11">
        <v>1.3453E-2</v>
      </c>
      <c r="AGC11">
        <v>1.3453E-2</v>
      </c>
      <c r="AGD11">
        <v>1.3453E-2</v>
      </c>
      <c r="AGE11">
        <v>1.3453E-2</v>
      </c>
      <c r="AGF11">
        <v>1.3453E-2</v>
      </c>
      <c r="AGG11" t="s">
        <v>125</v>
      </c>
      <c r="AGH11" t="s">
        <v>125</v>
      </c>
      <c r="AGI11" t="s">
        <v>125</v>
      </c>
      <c r="AGJ11" t="s">
        <v>125</v>
      </c>
      <c r="AGK11" t="s">
        <v>125</v>
      </c>
      <c r="AGL11" t="s">
        <v>522</v>
      </c>
      <c r="AGM11" t="s">
        <v>522</v>
      </c>
      <c r="AGN11" t="s">
        <v>522</v>
      </c>
      <c r="AGO11">
        <v>1.3453E-2</v>
      </c>
      <c r="AGP11" t="s">
        <v>522</v>
      </c>
      <c r="AGQ11">
        <v>1.3453E-2</v>
      </c>
      <c r="AGR11" t="s">
        <v>522</v>
      </c>
      <c r="AGS11">
        <v>1.3454000000000001E-2</v>
      </c>
      <c r="AGT11" t="s">
        <v>522</v>
      </c>
      <c r="AGU11">
        <v>1.3454000000000001E-2</v>
      </c>
      <c r="AGV11" t="s">
        <v>522</v>
      </c>
      <c r="AGW11" t="s">
        <v>522</v>
      </c>
      <c r="AGX11">
        <v>1.3453E-2</v>
      </c>
      <c r="AGY11" t="s">
        <v>125</v>
      </c>
      <c r="AGZ11" t="s">
        <v>125</v>
      </c>
      <c r="AHA11" t="s">
        <v>125</v>
      </c>
      <c r="AHB11" t="s">
        <v>125</v>
      </c>
      <c r="AHC11" t="s">
        <v>125</v>
      </c>
      <c r="AHD11">
        <v>1.3453E-2</v>
      </c>
      <c r="AHE11">
        <v>1.3453E-2</v>
      </c>
      <c r="AHF11">
        <v>1.3454000000000001E-2</v>
      </c>
      <c r="AHG11">
        <v>1.3453E-2</v>
      </c>
      <c r="AHH11">
        <v>1.3453E-2</v>
      </c>
      <c r="AHI11">
        <v>1.3453E-2</v>
      </c>
      <c r="AHJ11">
        <v>1.3453E-2</v>
      </c>
      <c r="AHK11">
        <v>1.3453E-2</v>
      </c>
      <c r="AHL11">
        <v>1.3453E-2</v>
      </c>
      <c r="AHM11">
        <v>1.3453E-2</v>
      </c>
      <c r="AHN11">
        <v>1.3453E-2</v>
      </c>
      <c r="AHO11">
        <v>1.3454000000000001E-2</v>
      </c>
      <c r="AHP11" t="s">
        <v>522</v>
      </c>
      <c r="AHQ11" t="s">
        <v>125</v>
      </c>
      <c r="AHR11" t="s">
        <v>125</v>
      </c>
      <c r="AHS11" t="s">
        <v>125</v>
      </c>
      <c r="AHT11" t="s">
        <v>125</v>
      </c>
      <c r="AHU11" t="s">
        <v>125</v>
      </c>
      <c r="AHV11">
        <v>1.3453E-2</v>
      </c>
      <c r="AHW11">
        <v>1.3453E-2</v>
      </c>
      <c r="AHX11">
        <v>1.3453E-2</v>
      </c>
      <c r="AHY11">
        <v>1.3453E-2</v>
      </c>
      <c r="AHZ11" t="s">
        <v>522</v>
      </c>
      <c r="AIA11">
        <v>1.3453E-2</v>
      </c>
      <c r="AIB11">
        <v>1.3453E-2</v>
      </c>
      <c r="AIC11">
        <v>1.3453E-2</v>
      </c>
      <c r="AID11">
        <v>1.3453E-2</v>
      </c>
      <c r="AIE11">
        <v>1.3453E-2</v>
      </c>
      <c r="AIF11">
        <v>1.3453E-2</v>
      </c>
      <c r="AIG11">
        <v>1.3453E-2</v>
      </c>
      <c r="AIH11">
        <v>1.3453E-2</v>
      </c>
      <c r="AII11" t="s">
        <v>125</v>
      </c>
      <c r="AIJ11" t="s">
        <v>125</v>
      </c>
      <c r="AIK11" t="s">
        <v>125</v>
      </c>
      <c r="AIL11" t="s">
        <v>125</v>
      </c>
      <c r="AIM11" t="s">
        <v>125</v>
      </c>
      <c r="AIN11">
        <v>1.3454000000000001E-2</v>
      </c>
      <c r="AIO11">
        <v>1.3454000000000001E-2</v>
      </c>
      <c r="AIP11">
        <v>1.3453E-2</v>
      </c>
      <c r="AIQ11">
        <v>1.3454000000000001E-2</v>
      </c>
      <c r="AIR11">
        <v>1.3453E-2</v>
      </c>
      <c r="AIS11">
        <v>1.3453E-2</v>
      </c>
      <c r="AIT11">
        <v>1.3453E-2</v>
      </c>
      <c r="AIU11">
        <v>1.3453E-2</v>
      </c>
      <c r="AIV11">
        <v>1.3453E-2</v>
      </c>
      <c r="AIW11">
        <v>1.3453E-2</v>
      </c>
      <c r="AIX11">
        <v>1.3454000000000001E-2</v>
      </c>
      <c r="AIY11" t="s">
        <v>522</v>
      </c>
      <c r="AIZ11">
        <v>1.3453E-2</v>
      </c>
      <c r="AJA11" t="s">
        <v>125</v>
      </c>
      <c r="AJB11" t="s">
        <v>125</v>
      </c>
      <c r="AJC11" t="s">
        <v>125</v>
      </c>
      <c r="AJD11" t="s">
        <v>125</v>
      </c>
      <c r="AJE11" t="s">
        <v>125</v>
      </c>
      <c r="AJF11">
        <v>1.63E-4</v>
      </c>
      <c r="AJG11" t="s">
        <v>522</v>
      </c>
      <c r="AJH11" t="s">
        <v>522</v>
      </c>
      <c r="AJI11">
        <v>3.3630000000000001E-3</v>
      </c>
      <c r="AJJ11">
        <v>1.3454000000000001E-2</v>
      </c>
      <c r="AJK11" t="s">
        <v>522</v>
      </c>
      <c r="AJL11">
        <v>6.7819999999999998E-3</v>
      </c>
      <c r="AJM11" t="s">
        <v>522</v>
      </c>
      <c r="AJN11" t="s">
        <v>522</v>
      </c>
      <c r="AJO11">
        <v>1.3453E-2</v>
      </c>
      <c r="AJP11" t="s">
        <v>522</v>
      </c>
      <c r="AJQ11" t="s">
        <v>522</v>
      </c>
      <c r="AJR11" t="s">
        <v>522</v>
      </c>
      <c r="AJS11" t="s">
        <v>125</v>
      </c>
      <c r="AJT11" t="s">
        <v>125</v>
      </c>
      <c r="AJU11" t="s">
        <v>125</v>
      </c>
      <c r="AJV11" t="s">
        <v>125</v>
      </c>
      <c r="AJW11" t="s">
        <v>125</v>
      </c>
      <c r="AJX11">
        <v>1.3453E-2</v>
      </c>
      <c r="AJY11">
        <v>1.3453E-2</v>
      </c>
      <c r="AJZ11">
        <v>1.3453E-2</v>
      </c>
      <c r="AKA11">
        <v>1.3453E-2</v>
      </c>
      <c r="AKB11">
        <v>1.3453E-2</v>
      </c>
      <c r="AKC11">
        <v>1.3453E-2</v>
      </c>
      <c r="AKD11">
        <v>1.3453E-2</v>
      </c>
      <c r="AKE11">
        <v>1.3453E-2</v>
      </c>
      <c r="AKF11">
        <v>1.3453E-2</v>
      </c>
      <c r="AKG11">
        <v>1.3453E-2</v>
      </c>
      <c r="AKH11">
        <v>1.3453E-2</v>
      </c>
      <c r="AKI11">
        <v>1.3453E-2</v>
      </c>
      <c r="AKJ11">
        <v>1.3453E-2</v>
      </c>
      <c r="AKK11" t="s">
        <v>125</v>
      </c>
      <c r="AKL11" t="s">
        <v>125</v>
      </c>
      <c r="AKM11" t="s">
        <v>125</v>
      </c>
      <c r="AKN11" t="s">
        <v>125</v>
      </c>
      <c r="AKO11" t="s">
        <v>125</v>
      </c>
      <c r="AKP11" t="s">
        <v>522</v>
      </c>
      <c r="AKQ11">
        <v>1.3453E-2</v>
      </c>
      <c r="AKR11" t="s">
        <v>522</v>
      </c>
      <c r="AKS11" t="s">
        <v>522</v>
      </c>
      <c r="AKT11" t="s">
        <v>522</v>
      </c>
      <c r="AKU11">
        <v>3.3630000000000001E-3</v>
      </c>
      <c r="AKV11" t="s">
        <v>522</v>
      </c>
      <c r="AKW11" t="s">
        <v>522</v>
      </c>
      <c r="AKX11" t="s">
        <v>522</v>
      </c>
      <c r="AKY11" t="s">
        <v>522</v>
      </c>
      <c r="AKZ11" t="s">
        <v>522</v>
      </c>
      <c r="ALA11" t="s">
        <v>522</v>
      </c>
      <c r="ALB11" t="s">
        <v>522</v>
      </c>
      <c r="ALC11" t="s">
        <v>125</v>
      </c>
      <c r="ALD11" t="s">
        <v>125</v>
      </c>
      <c r="ALE11" t="s">
        <v>125</v>
      </c>
      <c r="ALF11" t="s">
        <v>125</v>
      </c>
      <c r="ALG11" t="s">
        <v>125</v>
      </c>
      <c r="ALH11">
        <v>1.3453E-2</v>
      </c>
      <c r="ALI11">
        <v>1.3454000000000001E-2</v>
      </c>
      <c r="ALJ11">
        <v>1.3453E-2</v>
      </c>
      <c r="ALK11">
        <v>1.3453E-2</v>
      </c>
      <c r="ALL11">
        <v>1.3453E-2</v>
      </c>
      <c r="ALM11">
        <v>1.3453E-2</v>
      </c>
      <c r="ALN11">
        <v>1.3453E-2</v>
      </c>
      <c r="ALO11">
        <v>1.3453E-2</v>
      </c>
      <c r="ALP11">
        <v>1.3453E-2</v>
      </c>
      <c r="ALQ11">
        <v>1.3453E-2</v>
      </c>
      <c r="ALR11">
        <v>1.3453E-2</v>
      </c>
      <c r="ALS11">
        <v>1.3453E-2</v>
      </c>
      <c r="ALT11">
        <v>1.3453E-2</v>
      </c>
      <c r="ALU11" t="s">
        <v>125</v>
      </c>
      <c r="ALV11" t="s">
        <v>125</v>
      </c>
      <c r="ALW11" t="s">
        <v>125</v>
      </c>
      <c r="ALX11" t="s">
        <v>125</v>
      </c>
      <c r="ALY11" t="s">
        <v>125</v>
      </c>
      <c r="ALZ11">
        <v>1.3454000000000001E-2</v>
      </c>
      <c r="AMA11">
        <v>1.3453E-2</v>
      </c>
      <c r="AMB11">
        <v>1.3454000000000001E-2</v>
      </c>
      <c r="AMC11">
        <v>1.3454000000000001E-2</v>
      </c>
      <c r="AMD11">
        <v>1.3453E-2</v>
      </c>
      <c r="AME11">
        <v>1.3453E-2</v>
      </c>
      <c r="AMF11">
        <v>1.3453E-2</v>
      </c>
      <c r="AMG11">
        <v>1.3454000000000001E-2</v>
      </c>
      <c r="AMH11">
        <v>1.3453E-2</v>
      </c>
      <c r="AMI11">
        <v>1.3453E-2</v>
      </c>
      <c r="AMJ11" t="s">
        <v>522</v>
      </c>
      <c r="AMK11">
        <v>1.3453E-2</v>
      </c>
      <c r="AML11">
        <v>1.3453E-2</v>
      </c>
      <c r="AMM11" t="s">
        <v>125</v>
      </c>
      <c r="AMN11" t="s">
        <v>125</v>
      </c>
      <c r="AMO11" t="s">
        <v>125</v>
      </c>
      <c r="AMP11" t="s">
        <v>125</v>
      </c>
      <c r="AMQ11" t="s">
        <v>125</v>
      </c>
      <c r="AMR11">
        <v>1.3453E-2</v>
      </c>
      <c r="AMS11">
        <v>1.3453E-2</v>
      </c>
      <c r="AMT11">
        <v>1.3453E-2</v>
      </c>
      <c r="AMU11">
        <v>1.3453E-2</v>
      </c>
      <c r="AMV11">
        <v>1.3453E-2</v>
      </c>
      <c r="AMW11">
        <v>1.3453E-2</v>
      </c>
      <c r="AMX11">
        <v>1.3453E-2</v>
      </c>
      <c r="AMY11">
        <v>1.3453E-2</v>
      </c>
      <c r="AMZ11">
        <v>1.3453E-2</v>
      </c>
      <c r="ANA11">
        <v>1.3453E-2</v>
      </c>
      <c r="ANB11">
        <v>1.3453E-2</v>
      </c>
      <c r="ANC11">
        <v>1.3453E-2</v>
      </c>
      <c r="AND11">
        <v>1.3453E-2</v>
      </c>
      <c r="ANE11" t="s">
        <v>125</v>
      </c>
      <c r="ANF11" t="s">
        <v>125</v>
      </c>
      <c r="ANG11" t="s">
        <v>125</v>
      </c>
      <c r="ANH11" t="s">
        <v>125</v>
      </c>
      <c r="ANI11" t="s">
        <v>125</v>
      </c>
      <c r="ANJ11">
        <v>1.3453E-2</v>
      </c>
      <c r="ANK11">
        <v>1.3453E-2</v>
      </c>
      <c r="ANL11">
        <v>1.3453E-2</v>
      </c>
      <c r="ANM11">
        <v>1.3453E-2</v>
      </c>
      <c r="ANN11">
        <v>1.3454000000000001E-2</v>
      </c>
      <c r="ANO11">
        <v>1.3453E-2</v>
      </c>
      <c r="ANP11">
        <v>1.3453E-2</v>
      </c>
      <c r="ANQ11">
        <v>1.3453E-2</v>
      </c>
      <c r="ANR11">
        <v>1.3453E-2</v>
      </c>
      <c r="ANS11">
        <v>1.3454000000000001E-2</v>
      </c>
      <c r="ANT11">
        <v>1.3453E-2</v>
      </c>
      <c r="ANU11">
        <v>1.3453E-2</v>
      </c>
      <c r="ANV11">
        <v>1.3453E-2</v>
      </c>
      <c r="ANW11" t="s">
        <v>125</v>
      </c>
      <c r="ANX11" t="s">
        <v>125</v>
      </c>
      <c r="ANY11" t="s">
        <v>125</v>
      </c>
      <c r="ANZ11" t="s">
        <v>125</v>
      </c>
      <c r="AOA11" t="s">
        <v>125</v>
      </c>
      <c r="AOC11" t="s">
        <v>522</v>
      </c>
      <c r="AOD11">
        <v>1.3455E-2</v>
      </c>
      <c r="AOE11" t="s">
        <v>522</v>
      </c>
      <c r="AOF11" t="s">
        <v>522</v>
      </c>
      <c r="AOG11" t="s">
        <v>522</v>
      </c>
      <c r="AOH11" t="s">
        <v>522</v>
      </c>
      <c r="AOI11" t="s">
        <v>522</v>
      </c>
      <c r="AOJ11" t="s">
        <v>522</v>
      </c>
      <c r="AOK11" t="s">
        <v>522</v>
      </c>
      <c r="AOO11" t="s">
        <v>125</v>
      </c>
      <c r="AOP11" t="s">
        <v>125</v>
      </c>
      <c r="AOQ11" t="s">
        <v>125</v>
      </c>
      <c r="AOR11" t="s">
        <v>125</v>
      </c>
      <c r="AOS11" t="s">
        <v>125</v>
      </c>
      <c r="AOT11">
        <v>1.3454000000000001E-2</v>
      </c>
      <c r="AOU11">
        <v>1.3454000000000001E-2</v>
      </c>
      <c r="AOV11">
        <v>1.3454000000000001E-2</v>
      </c>
      <c r="AOW11">
        <v>1.3454000000000001E-2</v>
      </c>
      <c r="AOX11">
        <v>1.3454000000000001E-2</v>
      </c>
      <c r="AOY11">
        <v>1.3454000000000001E-2</v>
      </c>
      <c r="AOZ11">
        <v>1.3454000000000001E-2</v>
      </c>
      <c r="APA11">
        <v>1.3454000000000001E-2</v>
      </c>
      <c r="APB11">
        <v>1.3454000000000001E-2</v>
      </c>
      <c r="APC11">
        <v>1.3454000000000001E-2</v>
      </c>
      <c r="APD11">
        <v>1.3454000000000001E-2</v>
      </c>
      <c r="APE11">
        <v>1.3454000000000001E-2</v>
      </c>
      <c r="APF11">
        <v>1.3454000000000001E-2</v>
      </c>
      <c r="APG11" t="s">
        <v>125</v>
      </c>
      <c r="APH11" t="s">
        <v>125</v>
      </c>
      <c r="API11" t="s">
        <v>125</v>
      </c>
      <c r="APJ11" t="s">
        <v>125</v>
      </c>
      <c r="APK11" t="s">
        <v>125</v>
      </c>
      <c r="APL11">
        <v>1.3454000000000001E-2</v>
      </c>
      <c r="APM11">
        <v>1.3454000000000001E-2</v>
      </c>
      <c r="APN11">
        <v>1.3454000000000001E-2</v>
      </c>
      <c r="APO11">
        <v>1.3454000000000001E-2</v>
      </c>
      <c r="APP11">
        <v>1.3454000000000001E-2</v>
      </c>
      <c r="APQ11">
        <v>1.3454000000000001E-2</v>
      </c>
      <c r="APR11">
        <v>1.3454000000000001E-2</v>
      </c>
      <c r="APS11">
        <v>1.3454000000000001E-2</v>
      </c>
      <c r="APT11">
        <v>1.3454000000000001E-2</v>
      </c>
      <c r="APU11">
        <v>1.3454000000000001E-2</v>
      </c>
      <c r="APV11">
        <v>1.3454000000000001E-2</v>
      </c>
      <c r="APW11">
        <v>1.3454000000000001E-2</v>
      </c>
      <c r="APX11">
        <v>1.3454000000000001E-2</v>
      </c>
      <c r="APY11" t="s">
        <v>125</v>
      </c>
      <c r="APZ11" t="s">
        <v>125</v>
      </c>
      <c r="AQA11" t="s">
        <v>125</v>
      </c>
      <c r="AQB11" t="s">
        <v>125</v>
      </c>
      <c r="AQC11" t="s">
        <v>125</v>
      </c>
      <c r="AQD11">
        <v>1.3454000000000001E-2</v>
      </c>
      <c r="AQE11">
        <v>1.3454000000000001E-2</v>
      </c>
      <c r="AQF11">
        <v>1.3454000000000001E-2</v>
      </c>
      <c r="AQG11">
        <v>1.3454000000000001E-2</v>
      </c>
      <c r="AQH11">
        <v>1.3454000000000001E-2</v>
      </c>
      <c r="AQI11">
        <v>1.3454000000000001E-2</v>
      </c>
      <c r="AQJ11">
        <v>1.3454000000000001E-2</v>
      </c>
      <c r="AQK11">
        <v>1.3454000000000001E-2</v>
      </c>
      <c r="AQL11">
        <v>1.3454000000000001E-2</v>
      </c>
      <c r="AQM11">
        <v>1.3454000000000001E-2</v>
      </c>
      <c r="AQN11">
        <v>1.3454000000000001E-2</v>
      </c>
      <c r="AQO11">
        <v>1.3454000000000001E-2</v>
      </c>
      <c r="AQP11">
        <v>1.3454000000000001E-2</v>
      </c>
      <c r="AQQ11" t="s">
        <v>125</v>
      </c>
      <c r="AQR11" t="s">
        <v>125</v>
      </c>
      <c r="AQS11" t="s">
        <v>125</v>
      </c>
      <c r="AQT11" t="s">
        <v>125</v>
      </c>
      <c r="AQU11" t="s">
        <v>125</v>
      </c>
    </row>
    <row r="12" spans="1:1139" x14ac:dyDescent="0.3">
      <c r="A12" t="s">
        <v>523</v>
      </c>
      <c r="B12" t="s">
        <v>126</v>
      </c>
      <c r="C12" t="s">
        <v>8</v>
      </c>
      <c r="D12">
        <v>2.1670000000000001E-3</v>
      </c>
      <c r="E12" s="10">
        <v>0.13283400000000001</v>
      </c>
      <c r="F12">
        <v>1.4760000000000001E-3</v>
      </c>
      <c r="G12" t="s">
        <v>522</v>
      </c>
      <c r="H12">
        <v>1.077E-3</v>
      </c>
      <c r="I12">
        <v>1.315E-3</v>
      </c>
      <c r="J12">
        <v>1.671E-3</v>
      </c>
      <c r="K12">
        <v>2.542E-3</v>
      </c>
      <c r="L12">
        <v>1.196E-3</v>
      </c>
      <c r="M12">
        <v>1.1329999999999999E-3</v>
      </c>
      <c r="N12">
        <v>1.5920000000000001E-3</v>
      </c>
      <c r="O12">
        <v>1.4009999999999999E-3</v>
      </c>
      <c r="P12">
        <v>1.2880000000000001E-3</v>
      </c>
      <c r="Q12">
        <v>1.2589999999999999E-3</v>
      </c>
      <c r="R12">
        <v>1.7650000000000001E-3</v>
      </c>
      <c r="S12" t="s">
        <v>125</v>
      </c>
      <c r="T12" t="s">
        <v>125</v>
      </c>
      <c r="U12" t="s">
        <v>125</v>
      </c>
      <c r="V12" t="s">
        <v>125</v>
      </c>
      <c r="W12" t="s">
        <v>125</v>
      </c>
      <c r="X12">
        <v>5.9000000000000003E-4</v>
      </c>
      <c r="Y12">
        <v>1.372E-3</v>
      </c>
      <c r="Z12" t="s">
        <v>522</v>
      </c>
      <c r="AA12">
        <v>1.1360000000000001E-3</v>
      </c>
      <c r="AB12">
        <v>7.85E-4</v>
      </c>
      <c r="AC12">
        <v>2.1679999999999998E-3</v>
      </c>
      <c r="AD12">
        <v>1.5889999999999999E-3</v>
      </c>
      <c r="AE12">
        <v>1.1689999999999999E-3</v>
      </c>
      <c r="AF12">
        <v>5.62E-4</v>
      </c>
      <c r="AG12">
        <v>1.629E-3</v>
      </c>
      <c r="AH12">
        <v>1.645E-3</v>
      </c>
      <c r="AI12">
        <v>9.4600000000000001E-4</v>
      </c>
      <c r="AJ12">
        <v>1.454E-3</v>
      </c>
      <c r="AK12" t="s">
        <v>125</v>
      </c>
      <c r="AL12" t="s">
        <v>125</v>
      </c>
      <c r="AM12" t="s">
        <v>125</v>
      </c>
      <c r="AN12" t="s">
        <v>125</v>
      </c>
      <c r="AO12" t="s">
        <v>125</v>
      </c>
      <c r="AP12">
        <v>4.7809999999999997E-3</v>
      </c>
      <c r="AQ12">
        <v>-1.9090000000000001E-3</v>
      </c>
      <c r="AR12" t="s">
        <v>522</v>
      </c>
      <c r="AS12">
        <v>1.356E-3</v>
      </c>
      <c r="AT12">
        <v>1.6620000000000001E-3</v>
      </c>
      <c r="AU12">
        <v>5.2420000000000001E-3</v>
      </c>
      <c r="AV12" s="7">
        <v>3.5300000000000001E-6</v>
      </c>
      <c r="AW12">
        <v>1.5790000000000001E-3</v>
      </c>
      <c r="AX12">
        <v>1.459E-3</v>
      </c>
      <c r="AY12">
        <v>1.5529999999999999E-3</v>
      </c>
      <c r="AZ12">
        <v>1.1069999999999999E-3</v>
      </c>
      <c r="BA12">
        <v>7.0299999999999996E-4</v>
      </c>
      <c r="BB12">
        <v>2.3999999999999998E-3</v>
      </c>
      <c r="BC12" t="s">
        <v>125</v>
      </c>
      <c r="BD12" t="s">
        <v>125</v>
      </c>
      <c r="BE12" t="s">
        <v>125</v>
      </c>
      <c r="BF12" t="s">
        <v>125</v>
      </c>
      <c r="BG12" t="s">
        <v>125</v>
      </c>
      <c r="BH12">
        <v>1.536E-3</v>
      </c>
      <c r="BI12">
        <v>7.7539999999999996E-3</v>
      </c>
      <c r="BJ12">
        <v>-4.3800000000000002E-4</v>
      </c>
      <c r="BK12">
        <v>7.3200000000000001E-4</v>
      </c>
      <c r="BL12">
        <v>-4.66E-4</v>
      </c>
      <c r="BM12">
        <v>5.5099999999999995E-4</v>
      </c>
      <c r="BN12">
        <v>-4.6E-5</v>
      </c>
      <c r="BO12">
        <v>1.364E-3</v>
      </c>
      <c r="BP12">
        <v>1.8929999999999999E-3</v>
      </c>
      <c r="BQ12">
        <v>3.39E-4</v>
      </c>
      <c r="BR12">
        <v>6.4300000000000002E-4</v>
      </c>
      <c r="BS12">
        <v>1.854E-3</v>
      </c>
      <c r="BT12" t="s">
        <v>522</v>
      </c>
      <c r="BU12" t="s">
        <v>125</v>
      </c>
      <c r="BV12" t="s">
        <v>125</v>
      </c>
      <c r="BW12" t="s">
        <v>125</v>
      </c>
      <c r="BX12" t="s">
        <v>125</v>
      </c>
      <c r="BY12" t="s">
        <v>125</v>
      </c>
      <c r="BZ12">
        <v>9.859999999999999E-4</v>
      </c>
      <c r="CA12">
        <v>1.034E-3</v>
      </c>
      <c r="CB12">
        <v>-1.462E-3</v>
      </c>
      <c r="CC12">
        <v>4.7470000000000004E-3</v>
      </c>
      <c r="CD12">
        <v>9.7099999999999997E-4</v>
      </c>
      <c r="CE12">
        <v>1.2570000000000001E-3</v>
      </c>
      <c r="CF12">
        <v>-9.1000000000000003E-5</v>
      </c>
      <c r="CG12">
        <v>6.1200000000000002E-4</v>
      </c>
      <c r="CH12">
        <v>2.5899999999999999E-3</v>
      </c>
      <c r="CI12">
        <v>1.5479999999999999E-3</v>
      </c>
      <c r="CJ12" t="s">
        <v>522</v>
      </c>
      <c r="CK12">
        <v>-5.4100000000000003E-4</v>
      </c>
      <c r="CL12">
        <v>1.2E-4</v>
      </c>
      <c r="CM12" t="s">
        <v>125</v>
      </c>
      <c r="CN12" t="s">
        <v>125</v>
      </c>
      <c r="CO12" t="s">
        <v>125</v>
      </c>
      <c r="CP12" t="s">
        <v>125</v>
      </c>
      <c r="CQ12" t="s">
        <v>125</v>
      </c>
      <c r="CR12">
        <v>2.526E-3</v>
      </c>
      <c r="CS12">
        <v>1.866E-3</v>
      </c>
      <c r="CT12">
        <v>1.6490000000000001E-3</v>
      </c>
      <c r="CU12">
        <v>1.5009999999999999E-3</v>
      </c>
      <c r="CV12">
        <v>1.06E-3</v>
      </c>
      <c r="CW12">
        <v>1.48E-3</v>
      </c>
      <c r="CX12">
        <v>1.65E-3</v>
      </c>
      <c r="CY12">
        <v>1.6199999999999999E-3</v>
      </c>
      <c r="CZ12">
        <v>1.2340000000000001E-3</v>
      </c>
      <c r="DA12">
        <v>1.199E-3</v>
      </c>
      <c r="DB12">
        <v>1.4859999999999999E-3</v>
      </c>
      <c r="DC12">
        <v>-4.8999999999999998E-5</v>
      </c>
      <c r="DD12">
        <v>4.2069999999999998E-3</v>
      </c>
      <c r="DE12" t="s">
        <v>125</v>
      </c>
      <c r="DF12" t="s">
        <v>125</v>
      </c>
      <c r="DG12" t="s">
        <v>125</v>
      </c>
      <c r="DH12" t="s">
        <v>125</v>
      </c>
      <c r="DI12" t="s">
        <v>125</v>
      </c>
      <c r="DJ12">
        <v>4.8099999999999998E-4</v>
      </c>
      <c r="DK12">
        <v>5.6400000000000005E-4</v>
      </c>
      <c r="DL12">
        <v>-2.941E-3</v>
      </c>
      <c r="DM12">
        <v>-3.79E-4</v>
      </c>
      <c r="DN12">
        <v>2.7799999999999998E-4</v>
      </c>
      <c r="DO12">
        <v>1.575E-3</v>
      </c>
      <c r="DP12">
        <v>6.2299999999999996E-4</v>
      </c>
      <c r="DQ12">
        <v>2.098E-3</v>
      </c>
      <c r="DR12">
        <v>5.3300000000000005E-4</v>
      </c>
      <c r="DS12">
        <v>6.3699999999999998E-4</v>
      </c>
      <c r="DT12">
        <v>2.098E-3</v>
      </c>
      <c r="DU12">
        <v>4.3600000000000003E-4</v>
      </c>
      <c r="DV12">
        <v>7.3200000000000001E-4</v>
      </c>
      <c r="DW12" t="s">
        <v>125</v>
      </c>
      <c r="DX12" t="s">
        <v>125</v>
      </c>
      <c r="DY12" t="s">
        <v>125</v>
      </c>
      <c r="DZ12" t="s">
        <v>125</v>
      </c>
      <c r="EA12" t="s">
        <v>125</v>
      </c>
      <c r="EB12">
        <v>1.3630000000000001E-3</v>
      </c>
      <c r="EC12" s="7">
        <v>3.1000000000000001E-5</v>
      </c>
      <c r="ED12">
        <v>1.3929999999999999E-3</v>
      </c>
      <c r="EE12">
        <v>1.41E-3</v>
      </c>
      <c r="EF12">
        <v>1.4480000000000001E-3</v>
      </c>
      <c r="EG12">
        <v>1.3630000000000001E-3</v>
      </c>
      <c r="EH12">
        <v>1.6230000000000001E-3</v>
      </c>
      <c r="EI12">
        <v>1.6659999999999999E-3</v>
      </c>
      <c r="EJ12">
        <v>1.58E-3</v>
      </c>
      <c r="EK12">
        <v>1.2880000000000001E-3</v>
      </c>
      <c r="EL12">
        <v>1.5330000000000001E-3</v>
      </c>
      <c r="EM12">
        <v>1.598E-3</v>
      </c>
      <c r="EN12">
        <v>1.665E-3</v>
      </c>
      <c r="EO12" t="s">
        <v>125</v>
      </c>
      <c r="EP12" t="s">
        <v>125</v>
      </c>
      <c r="EQ12" t="s">
        <v>125</v>
      </c>
      <c r="ER12" t="s">
        <v>125</v>
      </c>
      <c r="ES12" t="s">
        <v>125</v>
      </c>
      <c r="ET12">
        <v>1.3910000000000001E-3</v>
      </c>
      <c r="EU12">
        <v>9.6599999999999995E-4</v>
      </c>
      <c r="EV12">
        <v>1.2689999999999999E-3</v>
      </c>
      <c r="EW12">
        <v>1.4369999999999999E-3</v>
      </c>
      <c r="EX12">
        <v>1.3879999999999999E-3</v>
      </c>
      <c r="EY12">
        <v>2.4139999999999999E-3</v>
      </c>
      <c r="EZ12">
        <v>1.325E-3</v>
      </c>
      <c r="FA12">
        <v>8.7699999999999996E-4</v>
      </c>
      <c r="FB12">
        <v>1.8420000000000001E-3</v>
      </c>
      <c r="FC12">
        <v>-9.7300000000000002E-4</v>
      </c>
      <c r="FD12">
        <v>1.3760000000000001E-3</v>
      </c>
      <c r="FE12">
        <v>1.7520000000000001E-3</v>
      </c>
      <c r="FF12">
        <v>1.6750000000000001E-3</v>
      </c>
      <c r="FG12" t="s">
        <v>125</v>
      </c>
      <c r="FH12" t="s">
        <v>125</v>
      </c>
      <c r="FI12" t="s">
        <v>125</v>
      </c>
      <c r="FJ12" t="s">
        <v>125</v>
      </c>
      <c r="FK12" t="s">
        <v>125</v>
      </c>
      <c r="FL12">
        <v>4.2099999999999999E-4</v>
      </c>
      <c r="FM12">
        <v>-8.4400000000000002E-4</v>
      </c>
      <c r="FN12">
        <v>1.763E-3</v>
      </c>
      <c r="FO12">
        <v>1.64E-3</v>
      </c>
      <c r="FP12">
        <v>1.9599999999999999E-3</v>
      </c>
      <c r="FQ12">
        <v>5.0600000000000005E-4</v>
      </c>
      <c r="FR12">
        <v>1.194E-3</v>
      </c>
      <c r="FS12">
        <v>1.2689999999999999E-3</v>
      </c>
      <c r="FT12">
        <v>-1.94E-4</v>
      </c>
      <c r="FU12">
        <v>-1.671E-3</v>
      </c>
      <c r="FV12">
        <v>3.2160000000000001E-3</v>
      </c>
      <c r="FW12">
        <v>1.3749999999999999E-3</v>
      </c>
      <c r="FX12">
        <v>1.5169999999999999E-3</v>
      </c>
      <c r="FY12" t="s">
        <v>125</v>
      </c>
      <c r="FZ12" t="s">
        <v>125</v>
      </c>
      <c r="GA12" t="s">
        <v>125</v>
      </c>
      <c r="GB12" t="s">
        <v>125</v>
      </c>
      <c r="GC12" t="s">
        <v>125</v>
      </c>
      <c r="GD12">
        <v>4.3220000000000003E-3</v>
      </c>
      <c r="GE12">
        <v>1.242E-3</v>
      </c>
      <c r="GF12" t="s">
        <v>522</v>
      </c>
      <c r="GG12">
        <v>-1.3899999999999999E-4</v>
      </c>
      <c r="GH12">
        <v>7.1199999999999996E-4</v>
      </c>
      <c r="GI12">
        <v>1.2869999999999999E-3</v>
      </c>
      <c r="GJ12">
        <v>9.6000000000000002E-4</v>
      </c>
      <c r="GK12">
        <v>2.4090000000000001E-3</v>
      </c>
      <c r="GL12">
        <v>1.7849999999999999E-3</v>
      </c>
      <c r="GM12">
        <v>3.2699999999999998E-4</v>
      </c>
      <c r="GN12">
        <v>5.5250000000000004E-3</v>
      </c>
      <c r="GO12">
        <v>1.743E-3</v>
      </c>
      <c r="GP12">
        <v>1.784E-3</v>
      </c>
      <c r="GQ12" t="s">
        <v>125</v>
      </c>
      <c r="GR12" t="s">
        <v>125</v>
      </c>
      <c r="GS12" t="s">
        <v>125</v>
      </c>
      <c r="GT12" t="s">
        <v>125</v>
      </c>
      <c r="GU12" t="s">
        <v>125</v>
      </c>
      <c r="GV12">
        <v>1.75E-3</v>
      </c>
      <c r="GW12">
        <v>2.0820000000000001E-3</v>
      </c>
      <c r="GX12">
        <v>3.8700000000000002E-3</v>
      </c>
      <c r="GY12">
        <v>1.5139999999999999E-3</v>
      </c>
      <c r="GZ12">
        <v>1.6850000000000001E-3</v>
      </c>
      <c r="HA12">
        <v>1.817E-3</v>
      </c>
      <c r="HB12">
        <v>7.0699999999999995E-4</v>
      </c>
      <c r="HC12">
        <v>1.407E-3</v>
      </c>
      <c r="HD12">
        <v>2.0200000000000001E-3</v>
      </c>
      <c r="HE12">
        <v>1.0189999999999999E-3</v>
      </c>
      <c r="HF12">
        <v>2.0140000000000002E-3</v>
      </c>
      <c r="HG12">
        <v>1.191E-3</v>
      </c>
      <c r="HH12">
        <v>1.3550000000000001E-3</v>
      </c>
      <c r="HI12" t="s">
        <v>125</v>
      </c>
      <c r="HJ12" t="s">
        <v>125</v>
      </c>
      <c r="HK12" t="s">
        <v>125</v>
      </c>
      <c r="HL12" t="s">
        <v>125</v>
      </c>
      <c r="HM12" t="s">
        <v>125</v>
      </c>
      <c r="HN12">
        <v>1.8309999999999999E-3</v>
      </c>
      <c r="HO12">
        <v>1.684E-3</v>
      </c>
      <c r="HP12">
        <v>-1.493E-3</v>
      </c>
      <c r="HQ12">
        <v>1.5070000000000001E-3</v>
      </c>
      <c r="HR12">
        <v>-2.5799999999999998E-4</v>
      </c>
      <c r="HS12">
        <v>4.5399999999999998E-4</v>
      </c>
      <c r="HT12">
        <v>1.219E-3</v>
      </c>
      <c r="HU12">
        <v>1.372E-3</v>
      </c>
      <c r="HV12">
        <v>1.4200000000000001E-4</v>
      </c>
      <c r="HW12">
        <v>6.9249999999999997E-3</v>
      </c>
      <c r="HX12">
        <v>-8.4599999999999996E-4</v>
      </c>
      <c r="HY12">
        <v>1.0460000000000001E-3</v>
      </c>
      <c r="HZ12">
        <v>1.0950000000000001E-3</v>
      </c>
      <c r="IA12" t="s">
        <v>125</v>
      </c>
      <c r="IB12" t="s">
        <v>125</v>
      </c>
      <c r="IC12" t="s">
        <v>125</v>
      </c>
      <c r="ID12" t="s">
        <v>125</v>
      </c>
      <c r="IE12" t="s">
        <v>125</v>
      </c>
      <c r="IF12">
        <v>1.096E-3</v>
      </c>
      <c r="IG12">
        <v>1.5690000000000001E-3</v>
      </c>
      <c r="IH12">
        <v>1.6509999999999999E-3</v>
      </c>
      <c r="II12">
        <v>1.3470000000000001E-3</v>
      </c>
      <c r="IJ12">
        <v>1.372E-3</v>
      </c>
      <c r="IK12">
        <v>1.029E-3</v>
      </c>
      <c r="IL12">
        <v>2.0439999999999998E-3</v>
      </c>
      <c r="IM12">
        <v>1.6770000000000001E-3</v>
      </c>
      <c r="IN12">
        <v>1.48E-3</v>
      </c>
      <c r="IO12">
        <v>1.591E-3</v>
      </c>
      <c r="IP12">
        <v>2.013E-3</v>
      </c>
      <c r="IQ12">
        <v>1.6739999999999999E-3</v>
      </c>
      <c r="IR12">
        <v>1.2509999999999999E-3</v>
      </c>
      <c r="IS12" t="s">
        <v>125</v>
      </c>
      <c r="IT12" t="s">
        <v>125</v>
      </c>
      <c r="IU12" t="s">
        <v>125</v>
      </c>
      <c r="IV12" t="s">
        <v>125</v>
      </c>
      <c r="IW12" t="s">
        <v>125</v>
      </c>
      <c r="IX12">
        <v>1.5629999999999999E-3</v>
      </c>
      <c r="IY12">
        <v>1.4519999999999999E-3</v>
      </c>
      <c r="IZ12">
        <v>2.7469999999999999E-3</v>
      </c>
      <c r="JA12">
        <v>3.1800000000000001E-3</v>
      </c>
      <c r="JB12">
        <v>1.441E-3</v>
      </c>
      <c r="JC12" s="7">
        <v>3.4999999999999997E-5</v>
      </c>
      <c r="JD12">
        <v>-1.668E-3</v>
      </c>
      <c r="JE12">
        <v>4.28E-4</v>
      </c>
      <c r="JF12">
        <v>1.627E-3</v>
      </c>
      <c r="JG12">
        <v>-2.2339999999999999E-3</v>
      </c>
      <c r="JH12">
        <v>1.026E-3</v>
      </c>
      <c r="JI12">
        <v>1.652E-3</v>
      </c>
      <c r="JJ12">
        <v>1.431E-3</v>
      </c>
      <c r="JK12" t="s">
        <v>125</v>
      </c>
      <c r="JL12" t="s">
        <v>125</v>
      </c>
      <c r="JM12" t="s">
        <v>125</v>
      </c>
      <c r="JN12" t="s">
        <v>125</v>
      </c>
      <c r="JO12" t="s">
        <v>125</v>
      </c>
      <c r="JP12">
        <v>1.41E-3</v>
      </c>
      <c r="JQ12">
        <v>1.1509999999999999E-3</v>
      </c>
      <c r="JR12">
        <v>-2.0470000000000002E-3</v>
      </c>
      <c r="JS12">
        <v>1.418E-3</v>
      </c>
      <c r="JT12">
        <v>1.5870000000000001E-3</v>
      </c>
      <c r="JU12">
        <v>1.552E-3</v>
      </c>
      <c r="JV12">
        <v>3.9820000000000003E-3</v>
      </c>
      <c r="JW12">
        <v>1.328E-3</v>
      </c>
      <c r="JX12">
        <v>1.6609999999999999E-3</v>
      </c>
      <c r="JY12">
        <v>1.358E-3</v>
      </c>
      <c r="JZ12">
        <v>1.8580000000000001E-3</v>
      </c>
      <c r="KA12">
        <v>2.1050000000000001E-3</v>
      </c>
      <c r="KB12">
        <v>1.513E-3</v>
      </c>
      <c r="KC12" t="s">
        <v>125</v>
      </c>
      <c r="KD12" t="s">
        <v>125</v>
      </c>
      <c r="KE12" t="s">
        <v>125</v>
      </c>
      <c r="KF12" t="s">
        <v>125</v>
      </c>
      <c r="KG12" t="s">
        <v>125</v>
      </c>
      <c r="KH12">
        <v>2.3E-3</v>
      </c>
      <c r="KI12">
        <v>-9.8999999999999994E-5</v>
      </c>
      <c r="KJ12">
        <v>1.5479999999999999E-3</v>
      </c>
      <c r="KK12">
        <v>3.6999999999999999E-4</v>
      </c>
      <c r="KL12">
        <v>-1.954E-3</v>
      </c>
      <c r="KM12">
        <v>2.483E-3</v>
      </c>
      <c r="KN12">
        <v>6.5950000000000002E-3</v>
      </c>
      <c r="KO12">
        <v>1.3500000000000001E-3</v>
      </c>
      <c r="KP12">
        <v>1.2019999999999999E-3</v>
      </c>
      <c r="KQ12">
        <v>1.547E-3</v>
      </c>
      <c r="KR12">
        <v>1.9789999999999999E-3</v>
      </c>
      <c r="KS12">
        <v>1.9650000000000002E-3</v>
      </c>
      <c r="KT12">
        <v>8.0900000000000004E-4</v>
      </c>
      <c r="KU12" t="s">
        <v>125</v>
      </c>
      <c r="KV12" t="s">
        <v>125</v>
      </c>
      <c r="KW12" t="s">
        <v>125</v>
      </c>
      <c r="KX12" t="s">
        <v>125</v>
      </c>
      <c r="KY12" t="s">
        <v>125</v>
      </c>
      <c r="KZ12" t="s">
        <v>522</v>
      </c>
      <c r="LA12" t="s">
        <v>522</v>
      </c>
      <c r="LB12" t="s">
        <v>522</v>
      </c>
      <c r="LC12" t="s">
        <v>522</v>
      </c>
      <c r="LD12">
        <v>0.45726699999999998</v>
      </c>
      <c r="LE12">
        <v>0.99698699999999996</v>
      </c>
      <c r="LF12">
        <v>0.17374300000000001</v>
      </c>
      <c r="LG12" t="s">
        <v>522</v>
      </c>
      <c r="LH12" t="s">
        <v>522</v>
      </c>
      <c r="LI12">
        <v>0.47724299999999997</v>
      </c>
      <c r="LJ12">
        <v>0.46748499999999998</v>
      </c>
      <c r="LK12">
        <v>0.31803799999999999</v>
      </c>
      <c r="LL12" t="s">
        <v>522</v>
      </c>
      <c r="LM12" t="s">
        <v>125</v>
      </c>
      <c r="LN12" t="s">
        <v>125</v>
      </c>
      <c r="LO12" t="s">
        <v>125</v>
      </c>
      <c r="LP12" t="s">
        <v>125</v>
      </c>
      <c r="LQ12" t="s">
        <v>125</v>
      </c>
      <c r="LR12">
        <v>1.9185639999999999</v>
      </c>
      <c r="LS12">
        <v>1.9612099999999999</v>
      </c>
      <c r="LT12">
        <v>1.960167</v>
      </c>
      <c r="LU12">
        <v>1.934205</v>
      </c>
      <c r="LV12">
        <v>1.9416359999999999</v>
      </c>
      <c r="LW12">
        <v>1.9598869999999999</v>
      </c>
      <c r="LX12">
        <v>1.921411</v>
      </c>
      <c r="LY12">
        <v>1.9526129999999999</v>
      </c>
      <c r="LZ12">
        <v>1.943573</v>
      </c>
      <c r="MA12">
        <v>1.9484840000000001</v>
      </c>
      <c r="MB12">
        <v>1.9432100000000001</v>
      </c>
      <c r="MC12">
        <v>1.9638139999999999</v>
      </c>
      <c r="MD12" t="s">
        <v>522</v>
      </c>
      <c r="ME12" t="s">
        <v>125</v>
      </c>
      <c r="MF12" t="s">
        <v>125</v>
      </c>
      <c r="MG12" t="s">
        <v>125</v>
      </c>
      <c r="MH12" t="s">
        <v>125</v>
      </c>
      <c r="MI12" t="s">
        <v>125</v>
      </c>
      <c r="MJ12">
        <v>1.8127500000000001</v>
      </c>
      <c r="MK12">
        <v>1.793024</v>
      </c>
      <c r="ML12">
        <v>1.786251</v>
      </c>
      <c r="MM12">
        <v>1.785684</v>
      </c>
      <c r="MN12">
        <v>1.790937</v>
      </c>
      <c r="MO12">
        <v>1.811509</v>
      </c>
      <c r="MP12">
        <v>1.8108569999999999</v>
      </c>
      <c r="MQ12">
        <v>1.7984830000000001</v>
      </c>
      <c r="MR12">
        <v>1.811402</v>
      </c>
      <c r="MS12">
        <v>1.7897069999999999</v>
      </c>
      <c r="MT12">
        <v>1.8106150000000001</v>
      </c>
      <c r="MU12">
        <v>1.7898529999999999</v>
      </c>
      <c r="MV12">
        <v>1.788508</v>
      </c>
      <c r="MW12" t="s">
        <v>125</v>
      </c>
      <c r="MX12" t="s">
        <v>125</v>
      </c>
      <c r="MY12" t="s">
        <v>125</v>
      </c>
      <c r="MZ12" t="s">
        <v>125</v>
      </c>
      <c r="NA12" t="s">
        <v>125</v>
      </c>
      <c r="NB12">
        <v>1.7714019999999999</v>
      </c>
      <c r="NC12">
        <v>1.7689490000000001</v>
      </c>
      <c r="ND12">
        <v>1.768513</v>
      </c>
      <c r="NE12">
        <v>1.768338</v>
      </c>
      <c r="NF12">
        <v>1.7671840000000001</v>
      </c>
      <c r="NG12">
        <v>1.7679590000000001</v>
      </c>
      <c r="NH12">
        <v>1.7668060000000001</v>
      </c>
      <c r="NI12">
        <v>1.7666790000000001</v>
      </c>
      <c r="NJ12">
        <v>1.7671650000000001</v>
      </c>
      <c r="NK12">
        <v>1.766235</v>
      </c>
      <c r="NL12">
        <v>1.7698929999999999</v>
      </c>
      <c r="NM12">
        <v>1.7662040000000001</v>
      </c>
      <c r="NN12">
        <v>1.7669429999999999</v>
      </c>
      <c r="NO12" t="s">
        <v>125</v>
      </c>
      <c r="NP12" t="s">
        <v>125</v>
      </c>
      <c r="NQ12" t="s">
        <v>125</v>
      </c>
      <c r="NR12" t="s">
        <v>125</v>
      </c>
      <c r="NS12" t="s">
        <v>125</v>
      </c>
      <c r="NT12">
        <v>2.1670000000000001E-3</v>
      </c>
      <c r="NU12">
        <v>1.7910000000000001E-3</v>
      </c>
      <c r="NV12">
        <v>9.4499999999999998E-4</v>
      </c>
      <c r="NW12">
        <v>1.284E-3</v>
      </c>
      <c r="NX12">
        <v>6.8000000000000005E-4</v>
      </c>
      <c r="NY12">
        <v>9.5600000000000004E-4</v>
      </c>
      <c r="NZ12">
        <v>1.2229999999999999E-3</v>
      </c>
      <c r="OA12">
        <v>1.152E-3</v>
      </c>
      <c r="OB12">
        <v>1.062E-3</v>
      </c>
      <c r="OC12">
        <v>1.3760000000000001E-3</v>
      </c>
      <c r="OD12">
        <v>1.3339999999999999E-3</v>
      </c>
      <c r="OE12">
        <v>1.341E-3</v>
      </c>
      <c r="OF12">
        <v>1.3810000000000001E-3</v>
      </c>
      <c r="OG12" t="s">
        <v>125</v>
      </c>
      <c r="OH12" t="s">
        <v>125</v>
      </c>
      <c r="OI12" t="s">
        <v>125</v>
      </c>
      <c r="OJ12" t="s">
        <v>125</v>
      </c>
      <c r="OK12" t="s">
        <v>125</v>
      </c>
      <c r="OL12">
        <v>2.0939999999999999E-3</v>
      </c>
      <c r="OM12">
        <v>1.828E-3</v>
      </c>
      <c r="ON12">
        <v>1.0120000000000001E-3</v>
      </c>
      <c r="OO12">
        <v>1.2780000000000001E-3</v>
      </c>
      <c r="OP12" t="s">
        <v>522</v>
      </c>
      <c r="OQ12">
        <v>1.1659999999999999E-3</v>
      </c>
      <c r="OR12">
        <v>1.1620000000000001E-3</v>
      </c>
      <c r="OS12">
        <v>1.1069999999999999E-3</v>
      </c>
      <c r="OT12">
        <v>1.049E-3</v>
      </c>
      <c r="OU12">
        <v>1.3470000000000001E-3</v>
      </c>
      <c r="OV12">
        <v>1.3309999999999999E-3</v>
      </c>
      <c r="OW12">
        <v>1.1490000000000001E-3</v>
      </c>
      <c r="OX12">
        <v>1.2880000000000001E-3</v>
      </c>
      <c r="OY12" t="s">
        <v>125</v>
      </c>
      <c r="OZ12" t="s">
        <v>125</v>
      </c>
      <c r="PA12" t="s">
        <v>125</v>
      </c>
      <c r="PB12" t="s">
        <v>125</v>
      </c>
      <c r="PC12" t="s">
        <v>125</v>
      </c>
      <c r="PD12" t="s">
        <v>522</v>
      </c>
      <c r="PE12">
        <v>2.2829999999999999E-3</v>
      </c>
      <c r="PF12">
        <v>1.0920000000000001E-3</v>
      </c>
      <c r="PG12">
        <v>1.274E-3</v>
      </c>
      <c r="PH12" t="s">
        <v>522</v>
      </c>
      <c r="PI12">
        <v>1.2620000000000001E-3</v>
      </c>
      <c r="PJ12">
        <v>1.291E-3</v>
      </c>
      <c r="PK12">
        <v>1.35E-4</v>
      </c>
      <c r="PL12">
        <v>1.176E-3</v>
      </c>
      <c r="PM12">
        <v>1.488E-3</v>
      </c>
      <c r="PN12">
        <v>1.451E-3</v>
      </c>
      <c r="PO12">
        <v>1.441E-3</v>
      </c>
      <c r="PP12">
        <v>1.516E-3</v>
      </c>
      <c r="PQ12" t="s">
        <v>125</v>
      </c>
      <c r="PR12" t="s">
        <v>125</v>
      </c>
      <c r="PS12" t="s">
        <v>125</v>
      </c>
      <c r="PT12" t="s">
        <v>125</v>
      </c>
      <c r="PU12" t="s">
        <v>125</v>
      </c>
      <c r="PV12">
        <v>2.075E-3</v>
      </c>
      <c r="PW12">
        <v>1.7700000000000001E-3</v>
      </c>
      <c r="PX12" t="s">
        <v>522</v>
      </c>
      <c r="PY12">
        <v>1.106E-3</v>
      </c>
      <c r="PZ12">
        <v>6.7100000000000005E-4</v>
      </c>
      <c r="QA12">
        <v>5.3799999999999996E-4</v>
      </c>
      <c r="QB12">
        <v>1.2279999999999999E-3</v>
      </c>
      <c r="QC12" t="s">
        <v>522</v>
      </c>
      <c r="QD12">
        <v>1.48E-3</v>
      </c>
      <c r="QE12">
        <v>1.305E-3</v>
      </c>
      <c r="QF12">
        <v>1.292E-3</v>
      </c>
      <c r="QG12">
        <v>1.2780000000000001E-3</v>
      </c>
      <c r="QH12">
        <v>1.2509999999999999E-3</v>
      </c>
      <c r="QI12" t="s">
        <v>125</v>
      </c>
      <c r="QJ12" t="s">
        <v>125</v>
      </c>
      <c r="QK12" t="s">
        <v>125</v>
      </c>
      <c r="QL12" t="s">
        <v>125</v>
      </c>
      <c r="QM12" t="s">
        <v>125</v>
      </c>
      <c r="QN12" t="s">
        <v>522</v>
      </c>
      <c r="QO12" t="s">
        <v>522</v>
      </c>
      <c r="QP12" t="s">
        <v>522</v>
      </c>
      <c r="QQ12" t="s">
        <v>522</v>
      </c>
      <c r="QR12" t="s">
        <v>522</v>
      </c>
      <c r="QS12" t="s">
        <v>522</v>
      </c>
      <c r="QT12" t="s">
        <v>522</v>
      </c>
      <c r="QU12" t="s">
        <v>522</v>
      </c>
      <c r="QV12" t="s">
        <v>522</v>
      </c>
      <c r="QW12" t="s">
        <v>522</v>
      </c>
      <c r="QX12" t="s">
        <v>522</v>
      </c>
      <c r="QY12" t="s">
        <v>522</v>
      </c>
      <c r="QZ12" t="s">
        <v>522</v>
      </c>
      <c r="RA12" t="s">
        <v>125</v>
      </c>
      <c r="RB12" t="s">
        <v>125</v>
      </c>
      <c r="RC12" t="s">
        <v>125</v>
      </c>
      <c r="RD12" t="s">
        <v>125</v>
      </c>
      <c r="RE12" t="s">
        <v>125</v>
      </c>
      <c r="RF12">
        <v>2.1900000000000001E-3</v>
      </c>
      <c r="RG12">
        <v>2.0969999999999999E-3</v>
      </c>
      <c r="RH12">
        <v>1.0820000000000001E-3</v>
      </c>
      <c r="RI12">
        <v>1.3630000000000001E-3</v>
      </c>
      <c r="RJ12">
        <v>8.4099999999999995E-4</v>
      </c>
      <c r="RK12">
        <v>1.1150000000000001E-3</v>
      </c>
      <c r="RL12">
        <v>1.142E-3</v>
      </c>
      <c r="RM12">
        <v>1.158E-3</v>
      </c>
      <c r="RN12">
        <v>1.1620000000000001E-3</v>
      </c>
      <c r="RO12">
        <v>1.4369999999999999E-3</v>
      </c>
      <c r="RP12">
        <v>1.433E-3</v>
      </c>
      <c r="RQ12">
        <v>1.4159999999999999E-3</v>
      </c>
      <c r="RR12">
        <v>1.3730000000000001E-3</v>
      </c>
      <c r="RS12" t="s">
        <v>125</v>
      </c>
      <c r="RT12" t="s">
        <v>125</v>
      </c>
      <c r="RU12" t="s">
        <v>125</v>
      </c>
      <c r="RV12" t="s">
        <v>125</v>
      </c>
      <c r="RW12" t="s">
        <v>125</v>
      </c>
      <c r="RX12" t="s">
        <v>522</v>
      </c>
      <c r="RY12">
        <v>1.9220000000000001E-3</v>
      </c>
      <c r="RZ12" t="s">
        <v>522</v>
      </c>
      <c r="SA12">
        <v>6.2299999999999996E-4</v>
      </c>
      <c r="SB12" t="s">
        <v>522</v>
      </c>
      <c r="SC12">
        <v>1.158E-3</v>
      </c>
      <c r="SD12">
        <v>6.7199999999999996E-4</v>
      </c>
      <c r="SE12" t="s">
        <v>522</v>
      </c>
      <c r="SF12">
        <v>1.065E-3</v>
      </c>
      <c r="SG12" t="s">
        <v>522</v>
      </c>
      <c r="SH12" t="s">
        <v>522</v>
      </c>
      <c r="SI12" t="s">
        <v>522</v>
      </c>
      <c r="SJ12" t="s">
        <v>522</v>
      </c>
      <c r="SK12" t="s">
        <v>125</v>
      </c>
      <c r="SL12" t="s">
        <v>125</v>
      </c>
      <c r="SM12" t="s">
        <v>125</v>
      </c>
      <c r="SN12" t="s">
        <v>125</v>
      </c>
      <c r="SO12" t="s">
        <v>125</v>
      </c>
      <c r="SP12">
        <v>2.0079999999999998E-3</v>
      </c>
      <c r="SQ12">
        <v>1.6590000000000001E-3</v>
      </c>
      <c r="SR12">
        <v>8.5599999999999999E-4</v>
      </c>
      <c r="SS12">
        <v>1.212E-3</v>
      </c>
      <c r="ST12">
        <v>6.0099999999999997E-4</v>
      </c>
      <c r="SU12">
        <v>9.77E-4</v>
      </c>
      <c r="SV12">
        <v>1.0009999999999999E-3</v>
      </c>
      <c r="SW12">
        <v>9.5600000000000004E-4</v>
      </c>
      <c r="SX12">
        <v>8.92E-4</v>
      </c>
      <c r="SY12">
        <v>1.2390000000000001E-3</v>
      </c>
      <c r="SZ12">
        <v>1.3240000000000001E-3</v>
      </c>
      <c r="TA12">
        <v>1.1800000000000001E-3</v>
      </c>
      <c r="TB12">
        <v>1.3140000000000001E-3</v>
      </c>
      <c r="TC12" t="s">
        <v>125</v>
      </c>
      <c r="TD12" t="s">
        <v>125</v>
      </c>
      <c r="TE12" t="s">
        <v>125</v>
      </c>
      <c r="TF12" t="s">
        <v>125</v>
      </c>
      <c r="TG12" t="s">
        <v>125</v>
      </c>
      <c r="TH12">
        <v>2.0010000000000002E-3</v>
      </c>
      <c r="TI12">
        <v>1.6969999999999999E-3</v>
      </c>
      <c r="TJ12">
        <v>8.83E-4</v>
      </c>
      <c r="TK12">
        <v>1.14E-3</v>
      </c>
      <c r="TL12">
        <v>7.3899999999999997E-4</v>
      </c>
      <c r="TM12">
        <v>1.047E-3</v>
      </c>
      <c r="TN12">
        <v>1.0560000000000001E-3</v>
      </c>
      <c r="TO12">
        <v>9.9299999999999996E-4</v>
      </c>
      <c r="TP12">
        <v>9.41E-4</v>
      </c>
      <c r="TQ12">
        <v>1.317E-3</v>
      </c>
      <c r="TR12">
        <v>1.343E-3</v>
      </c>
      <c r="TS12">
        <v>1.3470000000000001E-3</v>
      </c>
      <c r="TT12">
        <v>1.1800000000000001E-3</v>
      </c>
      <c r="TU12" t="s">
        <v>125</v>
      </c>
      <c r="TV12" t="s">
        <v>125</v>
      </c>
      <c r="TW12" t="s">
        <v>125</v>
      </c>
      <c r="TX12" t="s">
        <v>125</v>
      </c>
      <c r="TY12" t="s">
        <v>125</v>
      </c>
      <c r="TZ12">
        <v>2.0860000000000002E-3</v>
      </c>
      <c r="UA12">
        <v>1.8079999999999999E-3</v>
      </c>
      <c r="UB12">
        <v>1.034E-3</v>
      </c>
      <c r="UC12">
        <v>1.2179999999999999E-3</v>
      </c>
      <c r="UD12">
        <v>7.3999999999999999E-4</v>
      </c>
      <c r="UE12">
        <v>1.1509999999999999E-3</v>
      </c>
      <c r="UF12">
        <v>1.17E-3</v>
      </c>
      <c r="UG12">
        <v>1.0690000000000001E-3</v>
      </c>
      <c r="UH12">
        <v>1.0510000000000001E-3</v>
      </c>
      <c r="UI12">
        <v>1.341E-3</v>
      </c>
      <c r="UJ12">
        <v>1.304E-3</v>
      </c>
      <c r="UK12">
        <v>1.304E-3</v>
      </c>
      <c r="UL12">
        <v>1.1039999999999999E-3</v>
      </c>
      <c r="UM12" t="s">
        <v>125</v>
      </c>
      <c r="UN12" t="s">
        <v>125</v>
      </c>
      <c r="UO12" t="s">
        <v>125</v>
      </c>
      <c r="UP12" t="s">
        <v>125</v>
      </c>
      <c r="UQ12" t="s">
        <v>125</v>
      </c>
      <c r="UR12">
        <v>2.1310000000000001E-3</v>
      </c>
      <c r="US12" t="s">
        <v>522</v>
      </c>
      <c r="UT12">
        <v>1.041E-3</v>
      </c>
      <c r="UU12" t="s">
        <v>522</v>
      </c>
      <c r="UV12">
        <v>6.7599999999999995E-4</v>
      </c>
      <c r="UW12" t="s">
        <v>522</v>
      </c>
      <c r="UX12" t="s">
        <v>522</v>
      </c>
      <c r="UY12">
        <v>1.1410000000000001E-3</v>
      </c>
      <c r="UZ12" t="s">
        <v>522</v>
      </c>
      <c r="VA12" t="s">
        <v>522</v>
      </c>
      <c r="VB12">
        <v>6.7500000000000004E-4</v>
      </c>
      <c r="VC12" t="s">
        <v>522</v>
      </c>
      <c r="VD12">
        <v>1.1969999999999999E-3</v>
      </c>
      <c r="VE12" t="s">
        <v>125</v>
      </c>
      <c r="VF12" t="s">
        <v>125</v>
      </c>
      <c r="VG12" t="s">
        <v>125</v>
      </c>
      <c r="VH12" t="s">
        <v>125</v>
      </c>
      <c r="VI12" t="s">
        <v>125</v>
      </c>
      <c r="VJ12">
        <v>2.3770000000000002E-3</v>
      </c>
      <c r="VK12">
        <v>2.0200000000000001E-3</v>
      </c>
      <c r="VL12">
        <v>1.3129999999999999E-3</v>
      </c>
      <c r="VM12">
        <v>1.258E-3</v>
      </c>
      <c r="VN12">
        <v>8.4500000000000005E-4</v>
      </c>
      <c r="VO12">
        <v>1.2849999999999999E-3</v>
      </c>
      <c r="VP12">
        <v>1.4649999999999999E-3</v>
      </c>
      <c r="VQ12">
        <v>1.3619999999999999E-3</v>
      </c>
      <c r="VR12">
        <v>1.2539999999999999E-3</v>
      </c>
      <c r="VS12">
        <v>1.639E-3</v>
      </c>
      <c r="VT12">
        <v>1.4499999999999999E-3</v>
      </c>
      <c r="VU12">
        <v>1.554E-3</v>
      </c>
      <c r="VV12">
        <v>1.5380000000000001E-3</v>
      </c>
      <c r="VW12" t="s">
        <v>125</v>
      </c>
      <c r="VX12" t="s">
        <v>125</v>
      </c>
      <c r="VY12" t="s">
        <v>125</v>
      </c>
      <c r="VZ12" t="s">
        <v>125</v>
      </c>
      <c r="WA12" t="s">
        <v>125</v>
      </c>
      <c r="WB12">
        <v>1.124E-3</v>
      </c>
      <c r="WC12" t="s">
        <v>522</v>
      </c>
      <c r="WD12">
        <v>5.31E-4</v>
      </c>
      <c r="WE12">
        <v>6.4400000000000004E-4</v>
      </c>
      <c r="WF12" t="s">
        <v>522</v>
      </c>
      <c r="WG12" t="s">
        <v>522</v>
      </c>
      <c r="WH12" t="s">
        <v>522</v>
      </c>
      <c r="WI12" t="s">
        <v>522</v>
      </c>
      <c r="WJ12" t="s">
        <v>522</v>
      </c>
      <c r="WK12" t="s">
        <v>522</v>
      </c>
      <c r="WL12" t="s">
        <v>522</v>
      </c>
      <c r="WM12" t="s">
        <v>522</v>
      </c>
      <c r="WN12" t="s">
        <v>522</v>
      </c>
      <c r="WO12" t="s">
        <v>125</v>
      </c>
      <c r="WP12" t="s">
        <v>125</v>
      </c>
      <c r="WQ12" t="s">
        <v>125</v>
      </c>
      <c r="WR12" t="s">
        <v>125</v>
      </c>
      <c r="WS12" t="s">
        <v>125</v>
      </c>
      <c r="WT12">
        <v>1.936E-3</v>
      </c>
      <c r="WU12">
        <v>1.75E-3</v>
      </c>
      <c r="WV12">
        <v>6.8599999999999998E-4</v>
      </c>
      <c r="WW12">
        <v>1.1230000000000001E-3</v>
      </c>
      <c r="WX12">
        <v>6.5600000000000001E-4</v>
      </c>
      <c r="WY12">
        <v>9.8400000000000007E-4</v>
      </c>
      <c r="WZ12">
        <v>1.0759999999999999E-3</v>
      </c>
      <c r="XA12">
        <v>9.7999999999999997E-4</v>
      </c>
      <c r="XB12">
        <v>8.9300000000000002E-4</v>
      </c>
      <c r="XC12">
        <v>1.2700000000000001E-3</v>
      </c>
      <c r="XD12">
        <v>1.1869999999999999E-3</v>
      </c>
      <c r="XE12">
        <v>8.83E-4</v>
      </c>
      <c r="XF12">
        <v>1.1800000000000001E-3</v>
      </c>
      <c r="XG12" t="s">
        <v>125</v>
      </c>
      <c r="XH12" t="s">
        <v>125</v>
      </c>
      <c r="XI12" t="s">
        <v>125</v>
      </c>
      <c r="XJ12" t="s">
        <v>125</v>
      </c>
      <c r="XK12" t="s">
        <v>125</v>
      </c>
      <c r="XL12" t="s">
        <v>522</v>
      </c>
      <c r="XM12" t="s">
        <v>522</v>
      </c>
      <c r="XN12">
        <v>1.317E-3</v>
      </c>
      <c r="XO12">
        <v>1.248E-3</v>
      </c>
      <c r="XP12">
        <v>7.6000000000000004E-4</v>
      </c>
      <c r="XQ12">
        <v>1.2229999999999999E-3</v>
      </c>
      <c r="XR12">
        <v>1.1329999999999999E-3</v>
      </c>
      <c r="XS12">
        <v>1.072E-3</v>
      </c>
      <c r="XT12">
        <v>1.0319999999999999E-3</v>
      </c>
      <c r="XU12">
        <v>1.2210000000000001E-3</v>
      </c>
      <c r="XV12" t="s">
        <v>522</v>
      </c>
      <c r="XW12">
        <v>1.3090000000000001E-3</v>
      </c>
      <c r="XX12" t="s">
        <v>522</v>
      </c>
      <c r="XY12" t="s">
        <v>125</v>
      </c>
      <c r="XZ12" t="s">
        <v>125</v>
      </c>
      <c r="YA12" t="s">
        <v>125</v>
      </c>
      <c r="YB12" t="s">
        <v>125</v>
      </c>
      <c r="YC12" t="s">
        <v>125</v>
      </c>
      <c r="YD12">
        <v>1.7639999999999999E-3</v>
      </c>
      <c r="YE12">
        <v>1.5740000000000001E-3</v>
      </c>
      <c r="YF12">
        <v>7.7099999999999998E-4</v>
      </c>
      <c r="YG12">
        <v>1.0579999999999999E-3</v>
      </c>
      <c r="YH12">
        <v>4.5199999999999998E-4</v>
      </c>
      <c r="YI12">
        <v>9.8499999999999998E-4</v>
      </c>
      <c r="YJ12">
        <v>9.3199999999999999E-4</v>
      </c>
      <c r="YK12">
        <v>9.0499999999999999E-4</v>
      </c>
      <c r="YL12">
        <v>8.1999999999999998E-4</v>
      </c>
      <c r="YM12">
        <v>8.2100000000000001E-4</v>
      </c>
      <c r="YN12">
        <v>7.9600000000000005E-4</v>
      </c>
      <c r="YO12">
        <v>1.173E-3</v>
      </c>
      <c r="YP12">
        <v>9.2199999999999997E-4</v>
      </c>
      <c r="YQ12" t="s">
        <v>125</v>
      </c>
      <c r="YR12" t="s">
        <v>125</v>
      </c>
      <c r="YS12" t="s">
        <v>125</v>
      </c>
      <c r="YT12" t="s">
        <v>125</v>
      </c>
      <c r="YU12" t="s">
        <v>125</v>
      </c>
      <c r="YV12" t="s">
        <v>522</v>
      </c>
      <c r="YW12">
        <v>1.7520000000000001E-3</v>
      </c>
      <c r="YX12">
        <v>9.5299999999999996E-4</v>
      </c>
      <c r="YY12">
        <v>1.127E-3</v>
      </c>
      <c r="YZ12">
        <v>6.96E-4</v>
      </c>
      <c r="ZA12">
        <v>1.0449999999999999E-3</v>
      </c>
      <c r="ZB12">
        <v>1.1069999999999999E-3</v>
      </c>
      <c r="ZC12">
        <v>1.0579999999999999E-3</v>
      </c>
      <c r="ZD12">
        <v>9.7499999999999996E-4</v>
      </c>
      <c r="ZE12">
        <v>1.305E-3</v>
      </c>
      <c r="ZF12" t="s">
        <v>522</v>
      </c>
      <c r="ZG12">
        <v>1.2600000000000001E-3</v>
      </c>
      <c r="ZH12" t="s">
        <v>522</v>
      </c>
      <c r="ZI12" t="s">
        <v>125</v>
      </c>
      <c r="ZJ12" t="s">
        <v>125</v>
      </c>
      <c r="ZK12" t="s">
        <v>125</v>
      </c>
      <c r="ZL12" t="s">
        <v>125</v>
      </c>
      <c r="ZM12" t="s">
        <v>125</v>
      </c>
      <c r="ZN12">
        <v>1.17641</v>
      </c>
      <c r="ZO12" t="s">
        <v>522</v>
      </c>
      <c r="ZP12" s="10">
        <v>0.13283400000000001</v>
      </c>
      <c r="ZQ12">
        <v>1.8265229999999999</v>
      </c>
      <c r="ZR12">
        <v>0.218751</v>
      </c>
      <c r="ZS12">
        <v>0.23685</v>
      </c>
      <c r="ZT12" t="s">
        <v>522</v>
      </c>
      <c r="ZU12" t="s">
        <v>522</v>
      </c>
      <c r="ZV12" t="s">
        <v>522</v>
      </c>
      <c r="ZW12" t="s">
        <v>522</v>
      </c>
      <c r="ZX12">
        <v>1.8636280000000001</v>
      </c>
      <c r="ZY12">
        <v>1.5470360000000001</v>
      </c>
      <c r="ZZ12" t="s">
        <v>522</v>
      </c>
      <c r="AAA12" t="s">
        <v>125</v>
      </c>
      <c r="AAB12" t="s">
        <v>125</v>
      </c>
      <c r="AAC12" t="s">
        <v>125</v>
      </c>
      <c r="AAD12" t="s">
        <v>125</v>
      </c>
      <c r="AAE12" t="s">
        <v>125</v>
      </c>
      <c r="AAF12">
        <v>1.9563680000000001</v>
      </c>
      <c r="AAG12">
        <v>1.956329</v>
      </c>
      <c r="AAH12">
        <v>1.9562040000000001</v>
      </c>
      <c r="AAI12">
        <v>1.95058</v>
      </c>
      <c r="AAJ12">
        <v>1.9505669999999999</v>
      </c>
      <c r="AAK12">
        <v>1.950429</v>
      </c>
      <c r="AAL12">
        <v>1.955633</v>
      </c>
      <c r="AAM12">
        <v>1.9500409999999999</v>
      </c>
      <c r="AAN12">
        <v>1.9498390000000001</v>
      </c>
      <c r="AAO12">
        <v>1.9548589999999999</v>
      </c>
      <c r="AAP12">
        <v>1.949689</v>
      </c>
      <c r="AAQ12">
        <v>1.954812</v>
      </c>
      <c r="AAR12">
        <v>1.9491529999999999</v>
      </c>
      <c r="AAS12" t="s">
        <v>125</v>
      </c>
      <c r="AAT12" t="s">
        <v>125</v>
      </c>
      <c r="AAU12" t="s">
        <v>125</v>
      </c>
      <c r="AAV12" t="s">
        <v>125</v>
      </c>
      <c r="AAW12" t="s">
        <v>125</v>
      </c>
      <c r="AAX12">
        <v>1.7987919999999999</v>
      </c>
      <c r="AAY12">
        <v>1.7987200000000001</v>
      </c>
      <c r="AAZ12">
        <v>1.7986200000000001</v>
      </c>
      <c r="ABA12">
        <v>1.793563</v>
      </c>
      <c r="ABB12">
        <v>1.793471</v>
      </c>
      <c r="ABC12">
        <v>1.7980579999999999</v>
      </c>
      <c r="ABD12">
        <v>1.7978829999999999</v>
      </c>
      <c r="ABE12">
        <v>1.7976780000000001</v>
      </c>
      <c r="ABF12">
        <v>1.797539</v>
      </c>
      <c r="ABG12">
        <v>1.7974030000000001</v>
      </c>
      <c r="ABH12">
        <v>1.797369</v>
      </c>
      <c r="ABI12">
        <v>1.797261</v>
      </c>
      <c r="ABJ12">
        <v>1.79704</v>
      </c>
      <c r="ABK12" t="s">
        <v>125</v>
      </c>
      <c r="ABL12" t="s">
        <v>125</v>
      </c>
      <c r="ABM12" t="s">
        <v>125</v>
      </c>
      <c r="ABN12" t="s">
        <v>125</v>
      </c>
      <c r="ABO12" t="s">
        <v>125</v>
      </c>
      <c r="ABP12">
        <v>1.7763009999999999</v>
      </c>
      <c r="ABQ12">
        <v>1.776157</v>
      </c>
      <c r="ABR12">
        <v>1.776079</v>
      </c>
      <c r="ABS12">
        <v>1.775836</v>
      </c>
      <c r="ABT12">
        <v>1.775636</v>
      </c>
      <c r="ABU12">
        <v>1.775466</v>
      </c>
      <c r="ABV12">
        <v>1.775293</v>
      </c>
      <c r="ABW12">
        <v>1.7750840000000001</v>
      </c>
      <c r="ABX12">
        <v>1.7749220000000001</v>
      </c>
      <c r="ABY12">
        <v>1.7748600000000001</v>
      </c>
      <c r="ABZ12">
        <v>1.774751</v>
      </c>
      <c r="ACA12">
        <v>1.774626</v>
      </c>
      <c r="ACB12">
        <v>1.774621</v>
      </c>
      <c r="ACC12" t="s">
        <v>125</v>
      </c>
      <c r="ACD12" t="s">
        <v>125</v>
      </c>
      <c r="ACE12" t="s">
        <v>125</v>
      </c>
      <c r="ACF12" t="s">
        <v>125</v>
      </c>
      <c r="ACG12" t="s">
        <v>125</v>
      </c>
      <c r="ACH12">
        <v>1.413E-3</v>
      </c>
      <c r="ACI12">
        <v>3.4559999999999999E-3</v>
      </c>
      <c r="ACJ12">
        <v>2.493E-3</v>
      </c>
      <c r="ACK12">
        <v>1.1310000000000001E-3</v>
      </c>
      <c r="ACL12">
        <v>2.9500000000000001E-4</v>
      </c>
      <c r="ACM12">
        <v>8.8400000000000002E-4</v>
      </c>
      <c r="ACN12">
        <v>7.8899999999999999E-4</v>
      </c>
      <c r="ACO12">
        <v>1.2509999999999999E-3</v>
      </c>
      <c r="ACP12">
        <v>1.83E-3</v>
      </c>
      <c r="ACQ12">
        <v>1.1180000000000001E-3</v>
      </c>
      <c r="ACR12">
        <v>-4.6999999999999997E-5</v>
      </c>
      <c r="ACS12">
        <v>-4.1599999999999997E-4</v>
      </c>
      <c r="ACT12">
        <v>4.2299999999999998E-4</v>
      </c>
      <c r="ACU12" t="s">
        <v>125</v>
      </c>
      <c r="ACV12" t="s">
        <v>125</v>
      </c>
      <c r="ACW12" t="s">
        <v>125</v>
      </c>
      <c r="ACX12" t="s">
        <v>125</v>
      </c>
      <c r="ACY12" t="s">
        <v>125</v>
      </c>
      <c r="ACZ12">
        <v>1.4400000000000001E-3</v>
      </c>
      <c r="ADA12">
        <v>3.4740000000000001E-3</v>
      </c>
      <c r="ADB12">
        <v>2.8670000000000002E-3</v>
      </c>
      <c r="ADC12">
        <v>1.1720000000000001E-3</v>
      </c>
      <c r="ADD12">
        <v>3.5199999999999999E-4</v>
      </c>
      <c r="ADE12">
        <v>9.6400000000000001E-4</v>
      </c>
      <c r="ADF12">
        <v>9.0399999999999996E-4</v>
      </c>
      <c r="ADG12">
        <v>1.302E-3</v>
      </c>
      <c r="ADH12">
        <v>1.8699999999999999E-3</v>
      </c>
      <c r="ADI12">
        <v>1.0510000000000001E-3</v>
      </c>
      <c r="ADJ12">
        <v>1.22E-4</v>
      </c>
      <c r="ADK12">
        <v>-4.06E-4</v>
      </c>
      <c r="ADL12">
        <v>4.6799999999999999E-4</v>
      </c>
      <c r="ADM12" t="s">
        <v>125</v>
      </c>
      <c r="ADN12" t="s">
        <v>125</v>
      </c>
      <c r="ADO12" t="s">
        <v>125</v>
      </c>
      <c r="ADP12" t="s">
        <v>125</v>
      </c>
      <c r="ADQ12" t="s">
        <v>125</v>
      </c>
      <c r="ADR12">
        <v>1.4909999999999999E-3</v>
      </c>
      <c r="ADS12">
        <v>3.4680000000000002E-3</v>
      </c>
      <c r="ADT12">
        <v>3.0430000000000001E-3</v>
      </c>
      <c r="ADU12">
        <v>1.253E-3</v>
      </c>
      <c r="ADV12">
        <v>3.6999999999999999E-4</v>
      </c>
      <c r="ADW12">
        <v>1.0380000000000001E-3</v>
      </c>
      <c r="ADX12">
        <v>9.6699999999999998E-4</v>
      </c>
      <c r="ADY12">
        <v>1.302E-3</v>
      </c>
      <c r="ADZ12">
        <v>1.9369999999999999E-3</v>
      </c>
      <c r="AEA12">
        <v>1.204E-3</v>
      </c>
      <c r="AEB12" t="s">
        <v>522</v>
      </c>
      <c r="AEC12">
        <v>-3.0400000000000002E-4</v>
      </c>
      <c r="AED12">
        <v>4.6299999999999998E-4</v>
      </c>
      <c r="AEE12" t="s">
        <v>125</v>
      </c>
      <c r="AEF12" t="s">
        <v>125</v>
      </c>
      <c r="AEG12" t="s">
        <v>125</v>
      </c>
      <c r="AEH12" t="s">
        <v>125</v>
      </c>
      <c r="AEI12" t="s">
        <v>125</v>
      </c>
      <c r="AEJ12">
        <v>1.356E-3</v>
      </c>
      <c r="AEK12">
        <v>3.4280000000000001E-3</v>
      </c>
      <c r="AEL12">
        <v>2.8370000000000001E-3</v>
      </c>
      <c r="AEM12">
        <v>1.085E-3</v>
      </c>
      <c r="AEN12" t="s">
        <v>522</v>
      </c>
      <c r="AEO12">
        <v>8.3000000000000001E-4</v>
      </c>
      <c r="AEP12">
        <v>7.5500000000000003E-4</v>
      </c>
      <c r="AEQ12">
        <v>1.2080000000000001E-3</v>
      </c>
      <c r="AER12">
        <v>1.8E-3</v>
      </c>
      <c r="AES12">
        <v>1.0839999999999999E-3</v>
      </c>
      <c r="AET12">
        <v>-1.0000000000000001E-5</v>
      </c>
      <c r="AEU12">
        <v>-4.1800000000000002E-4</v>
      </c>
      <c r="AEV12">
        <v>1.1400000000000001E-4</v>
      </c>
      <c r="AEW12" t="s">
        <v>125</v>
      </c>
      <c r="AEX12" t="s">
        <v>125</v>
      </c>
      <c r="AEY12" t="s">
        <v>125</v>
      </c>
      <c r="AEZ12" t="s">
        <v>125</v>
      </c>
      <c r="AFA12" t="s">
        <v>125</v>
      </c>
      <c r="AFB12" t="s">
        <v>522</v>
      </c>
      <c r="AFC12" t="s">
        <v>522</v>
      </c>
      <c r="AFD12" t="s">
        <v>522</v>
      </c>
      <c r="AFE12" t="s">
        <v>522</v>
      </c>
      <c r="AFF12" t="s">
        <v>522</v>
      </c>
      <c r="AFG12" t="s">
        <v>522</v>
      </c>
      <c r="AFH12" t="s">
        <v>522</v>
      </c>
      <c r="AFI12" t="s">
        <v>522</v>
      </c>
      <c r="AFJ12" t="s">
        <v>522</v>
      </c>
      <c r="AFK12" t="s">
        <v>522</v>
      </c>
      <c r="AFL12" t="s">
        <v>522</v>
      </c>
      <c r="AFM12" t="s">
        <v>522</v>
      </c>
      <c r="AFN12" t="s">
        <v>522</v>
      </c>
      <c r="AFO12" t="s">
        <v>125</v>
      </c>
      <c r="AFP12" t="s">
        <v>125</v>
      </c>
      <c r="AFQ12" t="s">
        <v>125</v>
      </c>
      <c r="AFR12" t="s">
        <v>125</v>
      </c>
      <c r="AFS12" t="s">
        <v>125</v>
      </c>
      <c r="AFT12">
        <v>1.488E-3</v>
      </c>
      <c r="AFU12">
        <v>3.5460000000000001E-3</v>
      </c>
      <c r="AFV12">
        <v>2.8379999999999998E-3</v>
      </c>
      <c r="AFW12">
        <v>1.2329999999999999E-3</v>
      </c>
      <c r="AFX12">
        <v>3.9199999999999999E-4</v>
      </c>
      <c r="AFY12">
        <v>1.343E-3</v>
      </c>
      <c r="AFZ12">
        <v>9.2599999999999996E-4</v>
      </c>
      <c r="AGA12">
        <v>1.3389999999999999E-3</v>
      </c>
      <c r="AGB12">
        <v>1.9239999999999999E-3</v>
      </c>
      <c r="AGC12">
        <v>1.2769999999999999E-3</v>
      </c>
      <c r="AGD12">
        <v>2.0100000000000001E-4</v>
      </c>
      <c r="AGE12">
        <v>-3.4299999999999999E-4</v>
      </c>
      <c r="AGF12">
        <v>5.6300000000000002E-4</v>
      </c>
      <c r="AGG12" t="s">
        <v>125</v>
      </c>
      <c r="AGH12" t="s">
        <v>125</v>
      </c>
      <c r="AGI12" t="s">
        <v>125</v>
      </c>
      <c r="AGJ12" t="s">
        <v>125</v>
      </c>
      <c r="AGK12" t="s">
        <v>125</v>
      </c>
      <c r="AGL12" t="s">
        <v>522</v>
      </c>
      <c r="AGM12" t="s">
        <v>522</v>
      </c>
      <c r="AGN12" t="s">
        <v>522</v>
      </c>
      <c r="AGO12">
        <v>1.17E-3</v>
      </c>
      <c r="AGP12" t="s">
        <v>522</v>
      </c>
      <c r="AGQ12">
        <v>9.5500000000000001E-4</v>
      </c>
      <c r="AGR12" t="s">
        <v>522</v>
      </c>
      <c r="AGS12">
        <v>1.1230000000000001E-3</v>
      </c>
      <c r="AGT12" t="s">
        <v>522</v>
      </c>
      <c r="AGU12">
        <v>1.1640000000000001E-3</v>
      </c>
      <c r="AGV12" t="s">
        <v>522</v>
      </c>
      <c r="AGW12" t="s">
        <v>522</v>
      </c>
      <c r="AGX12">
        <v>4.8099999999999998E-4</v>
      </c>
      <c r="AGY12" t="s">
        <v>125</v>
      </c>
      <c r="AGZ12" t="s">
        <v>125</v>
      </c>
      <c r="AHA12" t="s">
        <v>125</v>
      </c>
      <c r="AHB12" t="s">
        <v>125</v>
      </c>
      <c r="AHC12" t="s">
        <v>125</v>
      </c>
      <c r="AHD12">
        <v>1.268E-3</v>
      </c>
      <c r="AHE12">
        <v>3.3059999999999999E-3</v>
      </c>
      <c r="AHF12">
        <v>2.702E-3</v>
      </c>
      <c r="AHG12">
        <v>9.77E-4</v>
      </c>
      <c r="AHH12">
        <v>1.9699999999999999E-4</v>
      </c>
      <c r="AHI12">
        <v>7.4100000000000001E-4</v>
      </c>
      <c r="AHJ12">
        <v>6.7900000000000002E-4</v>
      </c>
      <c r="AHK12">
        <v>1.065E-3</v>
      </c>
      <c r="AHL12">
        <v>1.6670000000000001E-3</v>
      </c>
      <c r="AHM12">
        <v>9.9799999999999997E-4</v>
      </c>
      <c r="AHN12">
        <v>-1.37E-4</v>
      </c>
      <c r="AHO12">
        <v>-6.0300000000000002E-4</v>
      </c>
      <c r="AHP12" t="s">
        <v>522</v>
      </c>
      <c r="AHQ12" t="s">
        <v>125</v>
      </c>
      <c r="AHR12" t="s">
        <v>125</v>
      </c>
      <c r="AHS12" t="s">
        <v>125</v>
      </c>
      <c r="AHT12" t="s">
        <v>125</v>
      </c>
      <c r="AHU12" t="s">
        <v>125</v>
      </c>
      <c r="AHV12">
        <v>1.3029999999999999E-3</v>
      </c>
      <c r="AHW12">
        <v>3.1110000000000001E-3</v>
      </c>
      <c r="AHX12">
        <v>2.7920000000000002E-3</v>
      </c>
      <c r="AHY12">
        <v>1.0549999999999999E-3</v>
      </c>
      <c r="AHZ12" t="s">
        <v>522</v>
      </c>
      <c r="AIA12">
        <v>7.36E-4</v>
      </c>
      <c r="AIB12">
        <v>7.1900000000000002E-4</v>
      </c>
      <c r="AIC12">
        <v>1.1379999999999999E-3</v>
      </c>
      <c r="AID12">
        <v>1.7329999999999999E-3</v>
      </c>
      <c r="AIE12">
        <v>1.042E-3</v>
      </c>
      <c r="AIF12">
        <v>-3.4E-5</v>
      </c>
      <c r="AIG12">
        <v>-4.2499999999999998E-4</v>
      </c>
      <c r="AIH12">
        <v>8.7699999999999996E-4</v>
      </c>
      <c r="AII12" t="s">
        <v>125</v>
      </c>
      <c r="AIJ12" t="s">
        <v>125</v>
      </c>
      <c r="AIK12" t="s">
        <v>125</v>
      </c>
      <c r="AIL12" t="s">
        <v>125</v>
      </c>
      <c r="AIM12" t="s">
        <v>125</v>
      </c>
      <c r="AIN12">
        <v>1.382E-3</v>
      </c>
      <c r="AIO12">
        <v>3.4520000000000002E-3</v>
      </c>
      <c r="AIP12">
        <v>2.8660000000000001E-3</v>
      </c>
      <c r="AIQ12">
        <v>1.1180000000000001E-3</v>
      </c>
      <c r="AIR12">
        <v>2.7599999999999999E-4</v>
      </c>
      <c r="AIS12">
        <v>8.7000000000000001E-4</v>
      </c>
      <c r="AIT12">
        <v>7.9299999999999998E-4</v>
      </c>
      <c r="AIU12">
        <v>1.209E-3</v>
      </c>
      <c r="AIV12">
        <v>1.8109999999999999E-3</v>
      </c>
      <c r="AIW12">
        <v>1.1180000000000001E-3</v>
      </c>
      <c r="AIX12">
        <v>-8.1000000000000004E-5</v>
      </c>
      <c r="AIY12" t="s">
        <v>522</v>
      </c>
      <c r="AIZ12">
        <v>6.7000000000000002E-4</v>
      </c>
      <c r="AJA12" t="s">
        <v>125</v>
      </c>
      <c r="AJB12" t="s">
        <v>125</v>
      </c>
      <c r="AJC12" t="s">
        <v>125</v>
      </c>
      <c r="AJD12" t="s">
        <v>125</v>
      </c>
      <c r="AJE12" t="s">
        <v>125</v>
      </c>
      <c r="AJF12">
        <v>1.54E-4</v>
      </c>
      <c r="AJG12" t="s">
        <v>522</v>
      </c>
      <c r="AJH12" t="s">
        <v>522</v>
      </c>
      <c r="AJI12">
        <v>5.6499999999999996E-4</v>
      </c>
      <c r="AJJ12">
        <v>2.7900000000000001E-4</v>
      </c>
      <c r="AJK12" t="s">
        <v>522</v>
      </c>
      <c r="AJL12">
        <v>5.7399999999999997E-4</v>
      </c>
      <c r="AJM12" t="s">
        <v>522</v>
      </c>
      <c r="AJN12" t="s">
        <v>522</v>
      </c>
      <c r="AJO12">
        <v>1.1280000000000001E-3</v>
      </c>
      <c r="AJP12" t="s">
        <v>522</v>
      </c>
      <c r="AJQ12" t="s">
        <v>522</v>
      </c>
      <c r="AJR12" t="s">
        <v>522</v>
      </c>
      <c r="AJS12" t="s">
        <v>125</v>
      </c>
      <c r="AJT12" t="s">
        <v>125</v>
      </c>
      <c r="AJU12" t="s">
        <v>125</v>
      </c>
      <c r="AJV12" t="s">
        <v>125</v>
      </c>
      <c r="AJW12" t="s">
        <v>125</v>
      </c>
      <c r="AJX12">
        <v>1.6900000000000001E-3</v>
      </c>
      <c r="AJY12">
        <v>3.4120000000000001E-3</v>
      </c>
      <c r="AJZ12">
        <v>2.8470000000000001E-3</v>
      </c>
      <c r="AKA12">
        <v>1.2310000000000001E-3</v>
      </c>
      <c r="AKB12">
        <v>4.7800000000000002E-4</v>
      </c>
      <c r="AKC12">
        <v>1.165E-3</v>
      </c>
      <c r="AKD12">
        <v>1.0009999999999999E-3</v>
      </c>
      <c r="AKE12">
        <v>1.511E-3</v>
      </c>
      <c r="AKF12">
        <v>1.859E-3</v>
      </c>
      <c r="AKG12">
        <v>1.3649999999999999E-3</v>
      </c>
      <c r="AKH12">
        <v>-1.13E-4</v>
      </c>
      <c r="AKI12">
        <v>-4.8500000000000003E-4</v>
      </c>
      <c r="AKJ12">
        <v>6.9300000000000004E-4</v>
      </c>
      <c r="AKK12" t="s">
        <v>125</v>
      </c>
      <c r="AKL12" t="s">
        <v>125</v>
      </c>
      <c r="AKM12" t="s">
        <v>125</v>
      </c>
      <c r="AKN12" t="s">
        <v>125</v>
      </c>
      <c r="AKO12" t="s">
        <v>125</v>
      </c>
      <c r="AKP12" t="s">
        <v>522</v>
      </c>
      <c r="AKQ12">
        <v>3.7399999999999998E-3</v>
      </c>
      <c r="AKR12" t="s">
        <v>522</v>
      </c>
      <c r="AKS12" t="s">
        <v>522</v>
      </c>
      <c r="AKT12" t="s">
        <v>522</v>
      </c>
      <c r="AKU12">
        <v>4.4200000000000001E-4</v>
      </c>
      <c r="AKV12" t="s">
        <v>522</v>
      </c>
      <c r="AKW12" t="s">
        <v>522</v>
      </c>
      <c r="AKX12" t="s">
        <v>522</v>
      </c>
      <c r="AKY12" t="s">
        <v>522</v>
      </c>
      <c r="AKZ12" t="s">
        <v>522</v>
      </c>
      <c r="ALA12" t="s">
        <v>522</v>
      </c>
      <c r="ALB12" t="s">
        <v>522</v>
      </c>
      <c r="ALC12" t="s">
        <v>125</v>
      </c>
      <c r="ALD12" t="s">
        <v>125</v>
      </c>
      <c r="ALE12" t="s">
        <v>125</v>
      </c>
      <c r="ALF12" t="s">
        <v>125</v>
      </c>
      <c r="ALG12" t="s">
        <v>125</v>
      </c>
      <c r="ALH12">
        <v>1.3799999999999999E-3</v>
      </c>
      <c r="ALI12">
        <v>3.3739999999999998E-3</v>
      </c>
      <c r="ALJ12">
        <v>2.6150000000000001E-3</v>
      </c>
      <c r="ALK12">
        <v>1.013E-3</v>
      </c>
      <c r="ALL12">
        <v>2.04E-4</v>
      </c>
      <c r="ALM12">
        <v>7.6099999999999996E-4</v>
      </c>
      <c r="ALN12">
        <v>6.5200000000000002E-4</v>
      </c>
      <c r="ALO12">
        <v>1.242E-3</v>
      </c>
      <c r="ALP12">
        <v>1.6819999999999999E-3</v>
      </c>
      <c r="ALQ12">
        <v>1.029E-3</v>
      </c>
      <c r="ALR12">
        <v>-8.7000000000000001E-5</v>
      </c>
      <c r="ALS12">
        <v>-4.9100000000000001E-4</v>
      </c>
      <c r="ALT12">
        <v>4.2700000000000002E-4</v>
      </c>
      <c r="ALU12" t="s">
        <v>125</v>
      </c>
      <c r="ALV12" t="s">
        <v>125</v>
      </c>
      <c r="ALW12" t="s">
        <v>125</v>
      </c>
      <c r="ALX12" t="s">
        <v>125</v>
      </c>
      <c r="ALY12" t="s">
        <v>125</v>
      </c>
      <c r="ALZ12">
        <v>1.389E-3</v>
      </c>
      <c r="AMA12">
        <v>3.46E-3</v>
      </c>
      <c r="AMB12">
        <v>2.8379999999999998E-3</v>
      </c>
      <c r="AMC12">
        <v>1.2440000000000001E-3</v>
      </c>
      <c r="AMD12">
        <v>3.2000000000000003E-4</v>
      </c>
      <c r="AME12">
        <v>8.6899999999999998E-4</v>
      </c>
      <c r="AMF12">
        <v>8.0400000000000003E-4</v>
      </c>
      <c r="AMG12">
        <v>1.219E-3</v>
      </c>
      <c r="AMH12">
        <v>1.841E-3</v>
      </c>
      <c r="AMI12">
        <v>1.098E-3</v>
      </c>
      <c r="AMJ12" t="s">
        <v>522</v>
      </c>
      <c r="AMK12">
        <v>-4.1599999999999997E-4</v>
      </c>
      <c r="AML12">
        <v>1.47E-4</v>
      </c>
      <c r="AMM12" t="s">
        <v>125</v>
      </c>
      <c r="AMN12" t="s">
        <v>125</v>
      </c>
      <c r="AMO12" t="s">
        <v>125</v>
      </c>
      <c r="AMP12" t="s">
        <v>125</v>
      </c>
      <c r="AMQ12" t="s">
        <v>125</v>
      </c>
      <c r="AMR12">
        <v>1.1440000000000001E-3</v>
      </c>
      <c r="AMS12">
        <v>2.9580000000000001E-3</v>
      </c>
      <c r="AMT12">
        <v>2.6310000000000001E-3</v>
      </c>
      <c r="AMU12">
        <v>9.1E-4</v>
      </c>
      <c r="AMV12" s="7">
        <v>8.1000000000000004E-5</v>
      </c>
      <c r="AMW12">
        <v>6.8099999999999996E-4</v>
      </c>
      <c r="AMX12">
        <v>6.0499999999999996E-4</v>
      </c>
      <c r="AMY12">
        <v>1.0280000000000001E-3</v>
      </c>
      <c r="AMZ12">
        <v>1.701E-3</v>
      </c>
      <c r="ANA12">
        <v>1.3060000000000001E-3</v>
      </c>
      <c r="ANB12">
        <v>-1.06E-4</v>
      </c>
      <c r="ANC12">
        <v>-6.1600000000000001E-4</v>
      </c>
      <c r="AND12">
        <v>2.9300000000000002E-4</v>
      </c>
      <c r="ANE12" t="s">
        <v>125</v>
      </c>
      <c r="ANF12" t="s">
        <v>125</v>
      </c>
      <c r="ANG12" t="s">
        <v>125</v>
      </c>
      <c r="ANH12" t="s">
        <v>125</v>
      </c>
      <c r="ANI12" t="s">
        <v>125</v>
      </c>
      <c r="ANJ12">
        <v>1.0970000000000001E-3</v>
      </c>
      <c r="ANK12">
        <v>3.4129999999999998E-3</v>
      </c>
      <c r="ANL12">
        <v>2.8110000000000001E-3</v>
      </c>
      <c r="ANM12">
        <v>1.0920000000000001E-3</v>
      </c>
      <c r="ANN12">
        <v>2.5999999999999998E-4</v>
      </c>
      <c r="ANO12">
        <v>7.9799999999999999E-4</v>
      </c>
      <c r="ANP12">
        <v>7.4700000000000005E-4</v>
      </c>
      <c r="ANQ12">
        <v>1.152E-3</v>
      </c>
      <c r="ANR12">
        <v>1.6670000000000001E-3</v>
      </c>
      <c r="ANS12">
        <v>1.0349999999999999E-3</v>
      </c>
      <c r="ANT12" s="7">
        <v>6.0000000000000002E-5</v>
      </c>
      <c r="ANU12">
        <v>-5.1000000000000004E-4</v>
      </c>
      <c r="ANV12">
        <v>3.3E-4</v>
      </c>
      <c r="ANW12" t="s">
        <v>125</v>
      </c>
      <c r="ANX12" t="s">
        <v>125</v>
      </c>
      <c r="ANY12" t="s">
        <v>125</v>
      </c>
      <c r="ANZ12" t="s">
        <v>125</v>
      </c>
      <c r="AOA12" t="s">
        <v>125</v>
      </c>
      <c r="AOC12" t="s">
        <v>522</v>
      </c>
      <c r="AOD12">
        <v>1.831779</v>
      </c>
      <c r="AOE12" t="s">
        <v>522</v>
      </c>
      <c r="AOF12" t="s">
        <v>522</v>
      </c>
      <c r="AOG12" t="s">
        <v>522</v>
      </c>
      <c r="AOH12" t="s">
        <v>522</v>
      </c>
      <c r="AOI12" t="s">
        <v>522</v>
      </c>
      <c r="AOJ12" t="s">
        <v>522</v>
      </c>
      <c r="AOK12" t="s">
        <v>522</v>
      </c>
      <c r="AOO12" t="s">
        <v>125</v>
      </c>
      <c r="AOP12" t="s">
        <v>125</v>
      </c>
      <c r="AOQ12" t="s">
        <v>125</v>
      </c>
      <c r="AOR12" t="s">
        <v>125</v>
      </c>
      <c r="AOS12" t="s">
        <v>125</v>
      </c>
      <c r="AOT12">
        <v>1.950461</v>
      </c>
      <c r="AOU12">
        <v>1.950637</v>
      </c>
      <c r="AOV12">
        <v>1.955991</v>
      </c>
      <c r="AOW12">
        <v>1.950234</v>
      </c>
      <c r="AOX12">
        <v>1.9556709999999999</v>
      </c>
      <c r="AOY12">
        <v>1.9554119999999999</v>
      </c>
      <c r="AOZ12">
        <v>1.955559</v>
      </c>
      <c r="APA12">
        <v>1.9494959999999999</v>
      </c>
      <c r="APB12">
        <v>1.949408</v>
      </c>
      <c r="APC12">
        <v>1.9548639999999999</v>
      </c>
      <c r="APD12">
        <v>1.95475</v>
      </c>
      <c r="APE12">
        <v>1.9490499999999999</v>
      </c>
      <c r="APF12">
        <v>1.945719</v>
      </c>
      <c r="APG12" t="s">
        <v>125</v>
      </c>
      <c r="APH12" t="s">
        <v>125</v>
      </c>
      <c r="API12" t="s">
        <v>125</v>
      </c>
      <c r="APJ12" t="s">
        <v>125</v>
      </c>
      <c r="APK12" t="s">
        <v>125</v>
      </c>
      <c r="APL12">
        <v>1.7985960000000001</v>
      </c>
      <c r="APM12">
        <v>1.7987029999999999</v>
      </c>
      <c r="APN12">
        <v>1.7984549999999999</v>
      </c>
      <c r="APO12">
        <v>1.7982880000000001</v>
      </c>
      <c r="APP12">
        <v>1.7980799999999999</v>
      </c>
      <c r="APQ12">
        <v>1.797919</v>
      </c>
      <c r="APR12">
        <v>1.797642</v>
      </c>
      <c r="APS12">
        <v>1.797563</v>
      </c>
      <c r="APT12">
        <v>1.7974490000000001</v>
      </c>
      <c r="APU12">
        <v>1.7972669999999999</v>
      </c>
      <c r="APV12">
        <v>1.7971809999999999</v>
      </c>
      <c r="APW12">
        <v>1.796918</v>
      </c>
      <c r="APX12">
        <v>1.805509</v>
      </c>
      <c r="APY12" t="s">
        <v>125</v>
      </c>
      <c r="APZ12" t="s">
        <v>125</v>
      </c>
      <c r="AQA12" t="s">
        <v>125</v>
      </c>
      <c r="AQB12" t="s">
        <v>125</v>
      </c>
      <c r="AQC12" t="s">
        <v>125</v>
      </c>
      <c r="AQD12">
        <v>1.776165</v>
      </c>
      <c r="AQE12">
        <v>1.7760279999999999</v>
      </c>
      <c r="AQF12">
        <v>1.7758659999999999</v>
      </c>
      <c r="AQG12">
        <v>1.775746</v>
      </c>
      <c r="AQH12">
        <v>1.775552</v>
      </c>
      <c r="AQI12">
        <v>1.7754080000000001</v>
      </c>
      <c r="AQJ12">
        <v>1.7751950000000001</v>
      </c>
      <c r="AQK12">
        <v>1.7750330000000001</v>
      </c>
      <c r="AQL12">
        <v>1.7747360000000001</v>
      </c>
      <c r="AQM12">
        <v>1.7746690000000001</v>
      </c>
      <c r="AQN12">
        <v>1.774634</v>
      </c>
      <c r="AQO12">
        <v>1.7744420000000001</v>
      </c>
      <c r="AQP12">
        <v>1.774343</v>
      </c>
      <c r="AQQ12" t="s">
        <v>125</v>
      </c>
      <c r="AQR12" t="s">
        <v>125</v>
      </c>
      <c r="AQS12" t="s">
        <v>125</v>
      </c>
      <c r="AQT12" t="s">
        <v>125</v>
      </c>
      <c r="AQU12" t="s">
        <v>125</v>
      </c>
    </row>
    <row r="15" spans="1:1139" x14ac:dyDescent="0.3">
      <c r="A15" t="str">
        <f>A10</f>
        <v>Calcite XY Shear</v>
      </c>
      <c r="C15" t="s">
        <v>521</v>
      </c>
      <c r="D15">
        <f>D10*0.00689476</f>
        <v>2.358727732944E-2</v>
      </c>
      <c r="E15">
        <f>E10*0.00689476</f>
        <v>1.4753843371131533E-4</v>
      </c>
      <c r="F15">
        <f>F10*0.00689476</f>
        <v>2.7494393031479998E-2</v>
      </c>
      <c r="H15">
        <f t="shared" ref="H15:BS15" si="0">H10*0.00689476</f>
        <v>2.749435166292E-2</v>
      </c>
      <c r="I15">
        <f t="shared" si="0"/>
        <v>2.749433097864E-2</v>
      </c>
      <c r="J15">
        <f t="shared" si="0"/>
        <v>2.7494310294359999E-2</v>
      </c>
      <c r="K15">
        <f t="shared" si="0"/>
        <v>2.749425513628E-2</v>
      </c>
      <c r="L15">
        <f t="shared" si="0"/>
        <v>2.749425513628E-2</v>
      </c>
      <c r="M15">
        <f t="shared" si="0"/>
        <v>2.7494241346759998E-2</v>
      </c>
      <c r="N15">
        <f t="shared" si="0"/>
        <v>2.7494220662479998E-2</v>
      </c>
      <c r="O15">
        <f t="shared" si="0"/>
        <v>2.7494199978200001E-2</v>
      </c>
      <c r="P15">
        <f t="shared" si="0"/>
        <v>2.749417929392E-2</v>
      </c>
      <c r="Q15">
        <f t="shared" si="0"/>
        <v>2.7494172399159997E-2</v>
      </c>
      <c r="R15">
        <f t="shared" si="0"/>
        <v>2.7494151714879997E-2</v>
      </c>
      <c r="S15" t="e">
        <f t="shared" si="0"/>
        <v>#VALUE!</v>
      </c>
      <c r="T15" t="e">
        <f t="shared" si="0"/>
        <v>#VALUE!</v>
      </c>
      <c r="U15" t="e">
        <f t="shared" si="0"/>
        <v>#VALUE!</v>
      </c>
      <c r="V15" t="e">
        <f t="shared" si="0"/>
        <v>#VALUE!</v>
      </c>
      <c r="W15" t="e">
        <f t="shared" si="0"/>
        <v>#VALUE!</v>
      </c>
      <c r="X15">
        <f t="shared" si="0"/>
        <v>2.749437924196E-2</v>
      </c>
      <c r="Y15">
        <f t="shared" si="0"/>
        <v>2.7494365452439998E-2</v>
      </c>
      <c r="Z15" t="e">
        <f t="shared" si="0"/>
        <v>#VALUE!</v>
      </c>
      <c r="AA15">
        <f t="shared" si="0"/>
        <v>2.7494324083879997E-2</v>
      </c>
      <c r="AB15">
        <f t="shared" si="0"/>
        <v>2.7494303399599997E-2</v>
      </c>
      <c r="AC15">
        <f t="shared" si="0"/>
        <v>2.7494268925799998E-2</v>
      </c>
      <c r="AD15">
        <f t="shared" si="0"/>
        <v>2.749425513628E-2</v>
      </c>
      <c r="AE15">
        <f t="shared" si="0"/>
        <v>2.7494234451999999E-2</v>
      </c>
      <c r="AF15">
        <f t="shared" si="0"/>
        <v>2.7494213767719999E-2</v>
      </c>
      <c r="AG15">
        <f t="shared" si="0"/>
        <v>2.7494193083439998E-2</v>
      </c>
      <c r="AH15">
        <f t="shared" si="0"/>
        <v>2.749417929392E-2</v>
      </c>
      <c r="AI15">
        <f t="shared" si="0"/>
        <v>2.7494158609639999E-2</v>
      </c>
      <c r="AJ15">
        <f t="shared" si="0"/>
        <v>2.7494144820120001E-2</v>
      </c>
      <c r="AK15" t="e">
        <f t="shared" si="0"/>
        <v>#VALUE!</v>
      </c>
      <c r="AL15" t="e">
        <f t="shared" si="0"/>
        <v>#VALUE!</v>
      </c>
      <c r="AM15" t="e">
        <f t="shared" si="0"/>
        <v>#VALUE!</v>
      </c>
      <c r="AN15" t="e">
        <f t="shared" si="0"/>
        <v>#VALUE!</v>
      </c>
      <c r="AO15" t="e">
        <f t="shared" si="0"/>
        <v>#VALUE!</v>
      </c>
      <c r="AP15">
        <f t="shared" si="0"/>
        <v>2.7494413715759999E-2</v>
      </c>
      <c r="AQ15">
        <f t="shared" si="0"/>
        <v>2.7494393031479998E-2</v>
      </c>
      <c r="AR15" t="e">
        <f t="shared" si="0"/>
        <v>#VALUE!</v>
      </c>
      <c r="AS15">
        <f t="shared" si="0"/>
        <v>2.749435166292E-2</v>
      </c>
      <c r="AT15">
        <f t="shared" si="0"/>
        <v>2.749433097864E-2</v>
      </c>
      <c r="AU15">
        <f t="shared" si="0"/>
        <v>2.7494303399599997E-2</v>
      </c>
      <c r="AV15">
        <f t="shared" si="0"/>
        <v>2.749427582056E-2</v>
      </c>
      <c r="AW15">
        <f t="shared" si="0"/>
        <v>2.7494268925799998E-2</v>
      </c>
      <c r="AX15">
        <f t="shared" si="0"/>
        <v>2.7494248241520001E-2</v>
      </c>
      <c r="AY15">
        <f t="shared" si="0"/>
        <v>2.749422755724E-2</v>
      </c>
      <c r="AZ15">
        <f t="shared" si="0"/>
        <v>2.749420687296E-2</v>
      </c>
      <c r="BA15">
        <f t="shared" si="0"/>
        <v>2.7494193083439998E-2</v>
      </c>
      <c r="BB15">
        <f t="shared" si="0"/>
        <v>2.7494172399159997E-2</v>
      </c>
      <c r="BC15" t="e">
        <f t="shared" si="0"/>
        <v>#VALUE!</v>
      </c>
      <c r="BD15" t="e">
        <f t="shared" si="0"/>
        <v>#VALUE!</v>
      </c>
      <c r="BE15" t="e">
        <f t="shared" si="0"/>
        <v>#VALUE!</v>
      </c>
      <c r="BF15" t="e">
        <f t="shared" si="0"/>
        <v>#VALUE!</v>
      </c>
      <c r="BG15" t="e">
        <f t="shared" si="0"/>
        <v>#VALUE!</v>
      </c>
      <c r="BH15">
        <f t="shared" si="0"/>
        <v>2.749437924196E-2</v>
      </c>
      <c r="BI15">
        <f t="shared" si="0"/>
        <v>2.7494365452439998E-2</v>
      </c>
      <c r="BJ15">
        <f t="shared" si="0"/>
        <v>2.7494337873399999E-2</v>
      </c>
      <c r="BK15">
        <f t="shared" si="0"/>
        <v>2.7494317189120002E-2</v>
      </c>
      <c r="BL15">
        <f t="shared" si="0"/>
        <v>2.7494296504840001E-2</v>
      </c>
      <c r="BM15">
        <f t="shared" si="0"/>
        <v>2.7494268925799998E-2</v>
      </c>
      <c r="BN15">
        <f t="shared" si="0"/>
        <v>2.7494248241520001E-2</v>
      </c>
      <c r="BO15">
        <f t="shared" si="0"/>
        <v>2.749422755724E-2</v>
      </c>
      <c r="BP15">
        <f t="shared" si="0"/>
        <v>2.7494213767719999E-2</v>
      </c>
      <c r="BQ15">
        <f t="shared" si="0"/>
        <v>2.7494193083439998E-2</v>
      </c>
      <c r="BR15">
        <f t="shared" si="0"/>
        <v>2.7494172399159997E-2</v>
      </c>
      <c r="BS15">
        <f t="shared" si="0"/>
        <v>2.7494158609639999E-2</v>
      </c>
      <c r="BT15" t="e">
        <f t="shared" ref="BT15:EE15" si="1">BT10*0.00689476</f>
        <v>#VALUE!</v>
      </c>
      <c r="BU15" t="e">
        <f t="shared" si="1"/>
        <v>#VALUE!</v>
      </c>
      <c r="BV15" t="e">
        <f t="shared" si="1"/>
        <v>#VALUE!</v>
      </c>
      <c r="BW15" t="e">
        <f t="shared" si="1"/>
        <v>#VALUE!</v>
      </c>
      <c r="BX15" t="e">
        <f t="shared" si="1"/>
        <v>#VALUE!</v>
      </c>
      <c r="BY15" t="e">
        <f t="shared" si="1"/>
        <v>#VALUE!</v>
      </c>
      <c r="BZ15">
        <f t="shared" si="1"/>
        <v>2.7494765348519998E-2</v>
      </c>
      <c r="CA15">
        <f t="shared" si="1"/>
        <v>2.749437924196E-2</v>
      </c>
      <c r="CB15">
        <f t="shared" si="1"/>
        <v>2.749435166292E-2</v>
      </c>
      <c r="CC15">
        <f t="shared" si="1"/>
        <v>2.7494337873399999E-2</v>
      </c>
      <c r="CD15">
        <f t="shared" si="1"/>
        <v>2.7494317189120002E-2</v>
      </c>
      <c r="CE15">
        <f t="shared" si="1"/>
        <v>2.7494289610079999E-2</v>
      </c>
      <c r="CF15">
        <f t="shared" si="1"/>
        <v>2.7494262031039999E-2</v>
      </c>
      <c r="CG15">
        <f t="shared" si="1"/>
        <v>2.7494248241520001E-2</v>
      </c>
      <c r="CH15">
        <f t="shared" si="1"/>
        <v>2.7494234451999999E-2</v>
      </c>
      <c r="CI15">
        <f t="shared" si="1"/>
        <v>2.7494213767719999E-2</v>
      </c>
      <c r="CJ15" t="e">
        <f t="shared" si="1"/>
        <v>#VALUE!</v>
      </c>
      <c r="CK15">
        <f t="shared" si="1"/>
        <v>2.749417929392E-2</v>
      </c>
      <c r="CL15">
        <f t="shared" si="1"/>
        <v>2.7494158609639999E-2</v>
      </c>
      <c r="CM15" t="e">
        <f t="shared" si="1"/>
        <v>#VALUE!</v>
      </c>
      <c r="CN15" t="e">
        <f t="shared" si="1"/>
        <v>#VALUE!</v>
      </c>
      <c r="CO15" t="e">
        <f t="shared" si="1"/>
        <v>#VALUE!</v>
      </c>
      <c r="CP15" t="e">
        <f t="shared" si="1"/>
        <v>#VALUE!</v>
      </c>
      <c r="CQ15" t="e">
        <f t="shared" si="1"/>
        <v>#VALUE!</v>
      </c>
      <c r="CR15">
        <f t="shared" si="1"/>
        <v>2.7494365452439998E-2</v>
      </c>
      <c r="CS15">
        <f t="shared" si="1"/>
        <v>2.7494337873399999E-2</v>
      </c>
      <c r="CT15">
        <f t="shared" si="1"/>
        <v>2.7494317189120002E-2</v>
      </c>
      <c r="CU15">
        <f t="shared" si="1"/>
        <v>2.7494303399599997E-2</v>
      </c>
      <c r="CV15">
        <f t="shared" si="1"/>
        <v>2.749428271532E-2</v>
      </c>
      <c r="CW15">
        <f t="shared" si="1"/>
        <v>2.7494248241520001E-2</v>
      </c>
      <c r="CX15">
        <f t="shared" si="1"/>
        <v>2.749422755724E-2</v>
      </c>
      <c r="CY15">
        <f t="shared" si="1"/>
        <v>2.7494213767719999E-2</v>
      </c>
      <c r="CZ15">
        <f t="shared" si="1"/>
        <v>2.7494193083439998E-2</v>
      </c>
      <c r="DA15">
        <f t="shared" si="1"/>
        <v>2.7494172399159997E-2</v>
      </c>
      <c r="DB15">
        <f t="shared" si="1"/>
        <v>2.7494158609639999E-2</v>
      </c>
      <c r="DC15">
        <f t="shared" si="1"/>
        <v>2.7494137925359999E-2</v>
      </c>
      <c r="DD15">
        <f t="shared" si="1"/>
        <v>2.7494117241079998E-2</v>
      </c>
      <c r="DE15" t="e">
        <f t="shared" si="1"/>
        <v>#VALUE!</v>
      </c>
      <c r="DF15" t="e">
        <f t="shared" si="1"/>
        <v>#VALUE!</v>
      </c>
      <c r="DG15" t="e">
        <f t="shared" si="1"/>
        <v>#VALUE!</v>
      </c>
      <c r="DH15" t="e">
        <f t="shared" si="1"/>
        <v>#VALUE!</v>
      </c>
      <c r="DI15" t="e">
        <f t="shared" si="1"/>
        <v>#VALUE!</v>
      </c>
      <c r="DJ15">
        <f t="shared" si="1"/>
        <v>2.7494372347199997E-2</v>
      </c>
      <c r="DK15">
        <f t="shared" si="1"/>
        <v>2.749435166292E-2</v>
      </c>
      <c r="DL15">
        <f t="shared" si="1"/>
        <v>2.749433097864E-2</v>
      </c>
      <c r="DM15">
        <f t="shared" si="1"/>
        <v>2.7494317189120002E-2</v>
      </c>
      <c r="DN15">
        <f t="shared" si="1"/>
        <v>2.7494296504840001E-2</v>
      </c>
      <c r="DO15">
        <f t="shared" si="1"/>
        <v>2.7494262031039999E-2</v>
      </c>
      <c r="DP15">
        <f t="shared" si="1"/>
        <v>2.7494241346759998E-2</v>
      </c>
      <c r="DQ15">
        <f t="shared" si="1"/>
        <v>2.7494220662479998E-2</v>
      </c>
      <c r="DR15">
        <f t="shared" si="1"/>
        <v>2.749420687296E-2</v>
      </c>
      <c r="DS15">
        <f t="shared" si="1"/>
        <v>2.7494186188679999E-2</v>
      </c>
      <c r="DT15">
        <f t="shared" si="1"/>
        <v>2.7494172399159997E-2</v>
      </c>
      <c r="DU15">
        <f t="shared" si="1"/>
        <v>2.7494151714879997E-2</v>
      </c>
      <c r="DV15">
        <f t="shared" si="1"/>
        <v>2.74941310306E-2</v>
      </c>
      <c r="DW15" t="e">
        <f t="shared" si="1"/>
        <v>#VALUE!</v>
      </c>
      <c r="DX15" t="e">
        <f t="shared" si="1"/>
        <v>#VALUE!</v>
      </c>
      <c r="DY15" t="e">
        <f t="shared" si="1"/>
        <v>#VALUE!</v>
      </c>
      <c r="DZ15" t="e">
        <f t="shared" si="1"/>
        <v>#VALUE!</v>
      </c>
      <c r="EA15" t="e">
        <f t="shared" si="1"/>
        <v>#VALUE!</v>
      </c>
      <c r="EB15">
        <f t="shared" si="1"/>
        <v>2.7494399926240001E-2</v>
      </c>
      <c r="EC15">
        <f t="shared" si="1"/>
        <v>2.749437924196E-2</v>
      </c>
      <c r="ED15">
        <f t="shared" si="1"/>
        <v>2.7494358557679999E-2</v>
      </c>
      <c r="EE15">
        <f t="shared" si="1"/>
        <v>2.7494337873399999E-2</v>
      </c>
      <c r="EF15">
        <f t="shared" ref="EF15:GQ15" si="2">EF10*0.00689476</f>
        <v>2.7494324083879997E-2</v>
      </c>
      <c r="EG15">
        <f t="shared" si="2"/>
        <v>2.7494289610079999E-2</v>
      </c>
      <c r="EH15">
        <f t="shared" si="2"/>
        <v>2.7494641242839998E-2</v>
      </c>
      <c r="EI15">
        <f t="shared" si="2"/>
        <v>2.749425513628E-2</v>
      </c>
      <c r="EJ15">
        <f t="shared" si="2"/>
        <v>2.7494234451999999E-2</v>
      </c>
      <c r="EK15">
        <f t="shared" si="2"/>
        <v>2.7494213767719999E-2</v>
      </c>
      <c r="EL15">
        <f t="shared" si="2"/>
        <v>2.7494199978200001E-2</v>
      </c>
      <c r="EM15">
        <f t="shared" si="2"/>
        <v>2.749417929392E-2</v>
      </c>
      <c r="EN15">
        <f t="shared" si="2"/>
        <v>2.7494172399159997E-2</v>
      </c>
      <c r="EO15" t="e">
        <f t="shared" si="2"/>
        <v>#VALUE!</v>
      </c>
      <c r="EP15" t="e">
        <f t="shared" si="2"/>
        <v>#VALUE!</v>
      </c>
      <c r="EQ15" t="e">
        <f t="shared" si="2"/>
        <v>#VALUE!</v>
      </c>
      <c r="ER15" t="e">
        <f t="shared" si="2"/>
        <v>#VALUE!</v>
      </c>
      <c r="ES15" t="e">
        <f t="shared" si="2"/>
        <v>#VALUE!</v>
      </c>
      <c r="ET15">
        <f t="shared" si="2"/>
        <v>2.7494372347199997E-2</v>
      </c>
      <c r="EU15">
        <f t="shared" si="2"/>
        <v>2.749435166292E-2</v>
      </c>
      <c r="EV15">
        <f t="shared" si="2"/>
        <v>2.749433097864E-2</v>
      </c>
      <c r="EW15">
        <f t="shared" si="2"/>
        <v>2.7494310294359999E-2</v>
      </c>
      <c r="EX15">
        <f t="shared" si="2"/>
        <v>2.7494296504840001E-2</v>
      </c>
      <c r="EY15">
        <f t="shared" si="2"/>
        <v>2.7494262031039999E-2</v>
      </c>
      <c r="EZ15">
        <f t="shared" si="2"/>
        <v>2.7494241346759998E-2</v>
      </c>
      <c r="FA15">
        <f t="shared" si="2"/>
        <v>2.7494220662479998E-2</v>
      </c>
      <c r="FB15">
        <f t="shared" si="2"/>
        <v>2.7494199978200001E-2</v>
      </c>
      <c r="FC15">
        <f t="shared" si="2"/>
        <v>2.749417929392E-2</v>
      </c>
      <c r="FD15">
        <f t="shared" si="2"/>
        <v>2.7494165504400002E-2</v>
      </c>
      <c r="FE15">
        <f t="shared" si="2"/>
        <v>2.7494151714879997E-2</v>
      </c>
      <c r="FF15">
        <f t="shared" si="2"/>
        <v>2.74941310306E-2</v>
      </c>
      <c r="FG15" t="e">
        <f t="shared" si="2"/>
        <v>#VALUE!</v>
      </c>
      <c r="FH15" t="e">
        <f t="shared" si="2"/>
        <v>#VALUE!</v>
      </c>
      <c r="FI15" t="e">
        <f t="shared" si="2"/>
        <v>#VALUE!</v>
      </c>
      <c r="FJ15" t="e">
        <f t="shared" si="2"/>
        <v>#VALUE!</v>
      </c>
      <c r="FK15" t="e">
        <f t="shared" si="2"/>
        <v>#VALUE!</v>
      </c>
      <c r="FL15">
        <f t="shared" si="2"/>
        <v>2.7494399926240001E-2</v>
      </c>
      <c r="FM15">
        <f t="shared" si="2"/>
        <v>2.749437924196E-2</v>
      </c>
      <c r="FN15">
        <f t="shared" si="2"/>
        <v>2.7494358557679999E-2</v>
      </c>
      <c r="FO15">
        <f t="shared" si="2"/>
        <v>2.7494337873399999E-2</v>
      </c>
      <c r="FP15">
        <f t="shared" si="2"/>
        <v>2.7494324083879997E-2</v>
      </c>
      <c r="FQ15">
        <f t="shared" si="2"/>
        <v>2.7494289610079999E-2</v>
      </c>
      <c r="FR15">
        <f t="shared" si="2"/>
        <v>2.7494268925799998E-2</v>
      </c>
      <c r="FS15">
        <f t="shared" si="2"/>
        <v>2.749425513628E-2</v>
      </c>
      <c r="FT15">
        <f t="shared" si="2"/>
        <v>2.7494234451999999E-2</v>
      </c>
      <c r="FU15">
        <f t="shared" si="2"/>
        <v>2.7494213767719999E-2</v>
      </c>
      <c r="FV15">
        <f t="shared" si="2"/>
        <v>2.7494193083439998E-2</v>
      </c>
      <c r="FW15">
        <f t="shared" si="2"/>
        <v>2.749417929392E-2</v>
      </c>
      <c r="FX15">
        <f t="shared" si="2"/>
        <v>2.7494165504400002E-2</v>
      </c>
      <c r="FY15" t="e">
        <f t="shared" si="2"/>
        <v>#VALUE!</v>
      </c>
      <c r="FZ15" t="e">
        <f t="shared" si="2"/>
        <v>#VALUE!</v>
      </c>
      <c r="GA15" t="e">
        <f t="shared" si="2"/>
        <v>#VALUE!</v>
      </c>
      <c r="GB15" t="e">
        <f t="shared" si="2"/>
        <v>#VALUE!</v>
      </c>
      <c r="GC15" t="e">
        <f t="shared" si="2"/>
        <v>#VALUE!</v>
      </c>
      <c r="GD15">
        <f t="shared" si="2"/>
        <v>2.7494406821E-2</v>
      </c>
      <c r="GE15">
        <f t="shared" si="2"/>
        <v>2.7494393031479998E-2</v>
      </c>
      <c r="GF15" t="e">
        <f t="shared" si="2"/>
        <v>#VALUE!</v>
      </c>
      <c r="GG15">
        <f t="shared" si="2"/>
        <v>2.749435166292E-2</v>
      </c>
      <c r="GH15">
        <f t="shared" si="2"/>
        <v>2.749433097864E-2</v>
      </c>
      <c r="GI15">
        <f t="shared" si="2"/>
        <v>2.7494296504840001E-2</v>
      </c>
      <c r="GJ15">
        <f t="shared" si="2"/>
        <v>2.749427582056E-2</v>
      </c>
      <c r="GK15">
        <f t="shared" si="2"/>
        <v>2.7494262031039999E-2</v>
      </c>
      <c r="GL15">
        <f t="shared" si="2"/>
        <v>2.7494241346759998E-2</v>
      </c>
      <c r="GM15">
        <f t="shared" si="2"/>
        <v>2.7494220662479998E-2</v>
      </c>
      <c r="GN15">
        <f t="shared" si="2"/>
        <v>2.749420687296E-2</v>
      </c>
      <c r="GO15">
        <f t="shared" si="2"/>
        <v>2.7494193083439998E-2</v>
      </c>
      <c r="GP15">
        <f t="shared" si="2"/>
        <v>2.7494172399159997E-2</v>
      </c>
      <c r="GQ15" t="e">
        <f t="shared" si="2"/>
        <v>#VALUE!</v>
      </c>
      <c r="GR15" t="e">
        <f t="shared" ref="GR15:JC15" si="3">GR10*0.00689476</f>
        <v>#VALUE!</v>
      </c>
      <c r="GS15" t="e">
        <f t="shared" si="3"/>
        <v>#VALUE!</v>
      </c>
      <c r="GT15" t="e">
        <f t="shared" si="3"/>
        <v>#VALUE!</v>
      </c>
      <c r="GU15" t="e">
        <f t="shared" si="3"/>
        <v>#VALUE!</v>
      </c>
      <c r="GV15">
        <f t="shared" si="3"/>
        <v>2.7494365452439998E-2</v>
      </c>
      <c r="GW15">
        <f t="shared" si="3"/>
        <v>2.7494344768159998E-2</v>
      </c>
      <c r="GX15">
        <f t="shared" si="3"/>
        <v>2.7494324083879997E-2</v>
      </c>
      <c r="GY15">
        <f t="shared" si="3"/>
        <v>2.7494303399599997E-2</v>
      </c>
      <c r="GZ15">
        <f t="shared" si="3"/>
        <v>2.749428271532E-2</v>
      </c>
      <c r="HA15">
        <f t="shared" si="3"/>
        <v>2.7494248241520001E-2</v>
      </c>
      <c r="HB15">
        <f t="shared" si="3"/>
        <v>2.7494234451999999E-2</v>
      </c>
      <c r="HC15">
        <f t="shared" si="3"/>
        <v>2.7494213767719999E-2</v>
      </c>
      <c r="HD15">
        <f t="shared" si="3"/>
        <v>2.7494193083439998E-2</v>
      </c>
      <c r="HE15">
        <f t="shared" si="3"/>
        <v>2.7494172399159997E-2</v>
      </c>
      <c r="HF15">
        <f t="shared" si="3"/>
        <v>2.7494158609639999E-2</v>
      </c>
      <c r="HG15">
        <f t="shared" si="3"/>
        <v>2.7494137925359999E-2</v>
      </c>
      <c r="HH15">
        <f t="shared" si="3"/>
        <v>2.7494124135839997E-2</v>
      </c>
      <c r="HI15" t="e">
        <f t="shared" si="3"/>
        <v>#VALUE!</v>
      </c>
      <c r="HJ15" t="e">
        <f t="shared" si="3"/>
        <v>#VALUE!</v>
      </c>
      <c r="HK15" t="e">
        <f t="shared" si="3"/>
        <v>#VALUE!</v>
      </c>
      <c r="HL15" t="e">
        <f t="shared" si="3"/>
        <v>#VALUE!</v>
      </c>
      <c r="HM15" t="e">
        <f t="shared" si="3"/>
        <v>#VALUE!</v>
      </c>
      <c r="HN15">
        <f t="shared" si="3"/>
        <v>2.7494386136719999E-2</v>
      </c>
      <c r="HO15">
        <f t="shared" si="3"/>
        <v>2.7494365452439998E-2</v>
      </c>
      <c r="HP15">
        <f t="shared" si="3"/>
        <v>2.7494344768159998E-2</v>
      </c>
      <c r="HQ15">
        <f t="shared" si="3"/>
        <v>2.7494324083879997E-2</v>
      </c>
      <c r="HR15">
        <f t="shared" si="3"/>
        <v>2.7494303399599997E-2</v>
      </c>
      <c r="HS15">
        <f t="shared" si="3"/>
        <v>2.7494268925799998E-2</v>
      </c>
      <c r="HT15">
        <f t="shared" si="3"/>
        <v>2.749425513628E-2</v>
      </c>
      <c r="HU15">
        <f t="shared" si="3"/>
        <v>2.7494234451999999E-2</v>
      </c>
      <c r="HV15">
        <f t="shared" si="3"/>
        <v>2.7494213767719999E-2</v>
      </c>
      <c r="HW15">
        <f t="shared" si="3"/>
        <v>2.7494199978200001E-2</v>
      </c>
      <c r="HX15">
        <f t="shared" si="3"/>
        <v>2.749417929392E-2</v>
      </c>
      <c r="HY15">
        <f t="shared" si="3"/>
        <v>2.7494165504400002E-2</v>
      </c>
      <c r="HZ15">
        <f t="shared" si="3"/>
        <v>2.7494475768599997E-2</v>
      </c>
      <c r="IA15" t="e">
        <f t="shared" si="3"/>
        <v>#VALUE!</v>
      </c>
      <c r="IB15" t="e">
        <f t="shared" si="3"/>
        <v>#VALUE!</v>
      </c>
      <c r="IC15" t="e">
        <f t="shared" si="3"/>
        <v>#VALUE!</v>
      </c>
      <c r="ID15" t="e">
        <f t="shared" si="3"/>
        <v>#VALUE!</v>
      </c>
      <c r="IE15" t="e">
        <f t="shared" si="3"/>
        <v>#VALUE!</v>
      </c>
      <c r="IF15">
        <f t="shared" si="3"/>
        <v>2.7494393031479998E-2</v>
      </c>
      <c r="IG15">
        <f t="shared" si="3"/>
        <v>2.7494372347199997E-2</v>
      </c>
      <c r="IH15">
        <f t="shared" si="3"/>
        <v>2.749435166292E-2</v>
      </c>
      <c r="II15">
        <f t="shared" si="3"/>
        <v>2.749433097864E-2</v>
      </c>
      <c r="IJ15">
        <f t="shared" si="3"/>
        <v>2.7494310294359999E-2</v>
      </c>
      <c r="IK15">
        <f t="shared" si="3"/>
        <v>2.749428271532E-2</v>
      </c>
      <c r="IL15">
        <f t="shared" si="3"/>
        <v>2.7494262031039999E-2</v>
      </c>
      <c r="IM15">
        <f t="shared" si="3"/>
        <v>2.7494241346759998E-2</v>
      </c>
      <c r="IN15">
        <f t="shared" si="3"/>
        <v>2.7494220662479998E-2</v>
      </c>
      <c r="IO15">
        <f t="shared" si="3"/>
        <v>2.749420687296E-2</v>
      </c>
      <c r="IP15">
        <f t="shared" si="3"/>
        <v>2.7494186188679999E-2</v>
      </c>
      <c r="IQ15">
        <f t="shared" si="3"/>
        <v>2.7494165504400002E-2</v>
      </c>
      <c r="IR15">
        <f t="shared" si="3"/>
        <v>2.7494151714879997E-2</v>
      </c>
      <c r="IS15" t="e">
        <f t="shared" si="3"/>
        <v>#VALUE!</v>
      </c>
      <c r="IT15" t="e">
        <f t="shared" si="3"/>
        <v>#VALUE!</v>
      </c>
      <c r="IU15" t="e">
        <f t="shared" si="3"/>
        <v>#VALUE!</v>
      </c>
      <c r="IV15" t="e">
        <f t="shared" si="3"/>
        <v>#VALUE!</v>
      </c>
      <c r="IW15" t="e">
        <f t="shared" si="3"/>
        <v>#VALUE!</v>
      </c>
      <c r="IX15">
        <f t="shared" si="3"/>
        <v>2.7494372347199997E-2</v>
      </c>
      <c r="IY15">
        <f t="shared" si="3"/>
        <v>2.749435166292E-2</v>
      </c>
      <c r="IZ15">
        <f t="shared" si="3"/>
        <v>2.7494337873399999E-2</v>
      </c>
      <c r="JA15">
        <f t="shared" si="3"/>
        <v>2.7494317189120002E-2</v>
      </c>
      <c r="JB15">
        <f t="shared" si="3"/>
        <v>2.7494296504840001E-2</v>
      </c>
      <c r="JC15">
        <f t="shared" si="3"/>
        <v>2.7494262031039999E-2</v>
      </c>
      <c r="JD15">
        <f t="shared" ref="JD15:LO15" si="4">JD10*0.00689476</f>
        <v>2.7494241346759998E-2</v>
      </c>
      <c r="JE15">
        <f t="shared" si="4"/>
        <v>2.7494193083439998E-2</v>
      </c>
      <c r="JF15">
        <f t="shared" si="4"/>
        <v>2.7494199978200001E-2</v>
      </c>
      <c r="JG15">
        <f t="shared" si="4"/>
        <v>2.749417929392E-2</v>
      </c>
      <c r="JH15">
        <f t="shared" si="4"/>
        <v>2.7494165504400002E-2</v>
      </c>
      <c r="JI15">
        <f t="shared" si="4"/>
        <v>2.7494137925359999E-2</v>
      </c>
      <c r="JJ15">
        <f t="shared" si="4"/>
        <v>2.74941310306E-2</v>
      </c>
      <c r="JK15" t="e">
        <f t="shared" si="4"/>
        <v>#VALUE!</v>
      </c>
      <c r="JL15" t="e">
        <f t="shared" si="4"/>
        <v>#VALUE!</v>
      </c>
      <c r="JM15" t="e">
        <f t="shared" si="4"/>
        <v>#VALUE!</v>
      </c>
      <c r="JN15" t="e">
        <f t="shared" si="4"/>
        <v>#VALUE!</v>
      </c>
      <c r="JO15" t="e">
        <f t="shared" si="4"/>
        <v>#VALUE!</v>
      </c>
      <c r="JP15">
        <f t="shared" si="4"/>
        <v>2.7494393031479998E-2</v>
      </c>
      <c r="JQ15">
        <f t="shared" si="4"/>
        <v>2.7494372347199997E-2</v>
      </c>
      <c r="JR15">
        <f t="shared" si="4"/>
        <v>2.749435166292E-2</v>
      </c>
      <c r="JS15">
        <f t="shared" si="4"/>
        <v>2.749433097864E-2</v>
      </c>
      <c r="JT15">
        <f t="shared" si="4"/>
        <v>2.7494310294359999E-2</v>
      </c>
      <c r="JU15">
        <f t="shared" si="4"/>
        <v>2.749428271532E-2</v>
      </c>
      <c r="JV15">
        <f t="shared" si="4"/>
        <v>2.7494262031039999E-2</v>
      </c>
      <c r="JW15">
        <f t="shared" si="4"/>
        <v>2.7494241346759998E-2</v>
      </c>
      <c r="JX15">
        <f t="shared" si="4"/>
        <v>2.7494220662479998E-2</v>
      </c>
      <c r="JY15">
        <f t="shared" si="4"/>
        <v>2.7494193083439998E-2</v>
      </c>
      <c r="JZ15">
        <f t="shared" si="4"/>
        <v>2.7494186188679999E-2</v>
      </c>
      <c r="KA15">
        <f t="shared" si="4"/>
        <v>2.7494172399159997E-2</v>
      </c>
      <c r="KB15">
        <f t="shared" si="4"/>
        <v>2.7494151714879997E-2</v>
      </c>
      <c r="KC15" t="e">
        <f t="shared" si="4"/>
        <v>#VALUE!</v>
      </c>
      <c r="KD15" t="e">
        <f t="shared" si="4"/>
        <v>#VALUE!</v>
      </c>
      <c r="KE15" t="e">
        <f t="shared" si="4"/>
        <v>#VALUE!</v>
      </c>
      <c r="KF15" t="e">
        <f t="shared" si="4"/>
        <v>#VALUE!</v>
      </c>
      <c r="KG15" t="e">
        <f t="shared" si="4"/>
        <v>#VALUE!</v>
      </c>
      <c r="KH15">
        <f t="shared" si="4"/>
        <v>2.7494399926240001E-2</v>
      </c>
      <c r="KI15">
        <f t="shared" si="4"/>
        <v>2.7494399926240001E-2</v>
      </c>
      <c r="KJ15">
        <f t="shared" si="4"/>
        <v>2.749437924196E-2</v>
      </c>
      <c r="KK15">
        <f t="shared" si="4"/>
        <v>2.749435166292E-2</v>
      </c>
      <c r="KL15">
        <f t="shared" si="4"/>
        <v>2.749433097864E-2</v>
      </c>
      <c r="KM15">
        <f t="shared" si="4"/>
        <v>2.7494303399599997E-2</v>
      </c>
      <c r="KN15">
        <f t="shared" si="4"/>
        <v>2.7494296504840001E-2</v>
      </c>
      <c r="KO15">
        <f t="shared" si="4"/>
        <v>2.7494268925799998E-2</v>
      </c>
      <c r="KP15">
        <f t="shared" si="4"/>
        <v>2.7494248241520001E-2</v>
      </c>
      <c r="KQ15">
        <f t="shared" si="4"/>
        <v>2.7494234451999999E-2</v>
      </c>
      <c r="KR15">
        <f t="shared" si="4"/>
        <v>2.7494213767719999E-2</v>
      </c>
      <c r="KS15">
        <f t="shared" si="4"/>
        <v>2.7494186188679999E-2</v>
      </c>
      <c r="KT15">
        <f t="shared" si="4"/>
        <v>2.7494172399159997E-2</v>
      </c>
      <c r="KU15" t="e">
        <f t="shared" si="4"/>
        <v>#VALUE!</v>
      </c>
      <c r="KV15" t="e">
        <f t="shared" si="4"/>
        <v>#VALUE!</v>
      </c>
      <c r="KW15" t="e">
        <f t="shared" si="4"/>
        <v>#VALUE!</v>
      </c>
      <c r="KX15" t="e">
        <f t="shared" si="4"/>
        <v>#VALUE!</v>
      </c>
      <c r="KY15" t="e">
        <f t="shared" si="4"/>
        <v>#VALUE!</v>
      </c>
      <c r="KZ15" t="e">
        <f t="shared" si="4"/>
        <v>#VALUE!</v>
      </c>
      <c r="LA15" t="e">
        <f t="shared" si="4"/>
        <v>#VALUE!</v>
      </c>
      <c r="LB15" t="e">
        <f t="shared" si="4"/>
        <v>#VALUE!</v>
      </c>
      <c r="LC15" t="e">
        <f t="shared" si="4"/>
        <v>#VALUE!</v>
      </c>
      <c r="LD15">
        <f t="shared" si="4"/>
        <v>1.7176295059600001E-3</v>
      </c>
      <c r="LE15">
        <f t="shared" si="4"/>
        <v>8.4677650202E-3</v>
      </c>
      <c r="LF15">
        <f t="shared" si="4"/>
        <v>2.7468025297942177E-4</v>
      </c>
      <c r="LG15" t="e">
        <f t="shared" si="4"/>
        <v>#VALUE!</v>
      </c>
      <c r="LH15" t="e">
        <f t="shared" si="4"/>
        <v>#VALUE!</v>
      </c>
      <c r="LI15">
        <f t="shared" si="4"/>
        <v>1.7177122430799999E-3</v>
      </c>
      <c r="LJ15">
        <f t="shared" si="4"/>
        <v>1.7177053483199999E-3</v>
      </c>
      <c r="LK15">
        <f t="shared" si="4"/>
        <v>7.632665346655066E-4</v>
      </c>
      <c r="LL15" t="e">
        <f t="shared" si="4"/>
        <v>#VALUE!</v>
      </c>
      <c r="LM15" t="e">
        <f t="shared" si="4"/>
        <v>#VALUE!</v>
      </c>
      <c r="LN15" t="e">
        <f t="shared" si="4"/>
        <v>#VALUE!</v>
      </c>
      <c r="LO15" t="e">
        <f t="shared" si="4"/>
        <v>#VALUE!</v>
      </c>
      <c r="LP15" t="e">
        <f t="shared" ref="LP15:OA15" si="5">LP10*0.00689476</f>
        <v>#VALUE!</v>
      </c>
      <c r="LQ15" t="e">
        <f t="shared" si="5"/>
        <v>#VALUE!</v>
      </c>
      <c r="LR15">
        <f t="shared" si="5"/>
        <v>2.749495150704E-2</v>
      </c>
      <c r="LS15">
        <f t="shared" si="5"/>
        <v>2.7494868769919998E-2</v>
      </c>
      <c r="LT15">
        <f t="shared" si="5"/>
        <v>2.7494868769919998E-2</v>
      </c>
      <c r="LU15">
        <f t="shared" si="5"/>
        <v>2.7494868769919998E-2</v>
      </c>
      <c r="LV15">
        <f t="shared" si="5"/>
        <v>2.74948549804E-2</v>
      </c>
      <c r="LW15">
        <f t="shared" si="5"/>
        <v>2.7494813611839999E-2</v>
      </c>
      <c r="LX15">
        <f t="shared" si="5"/>
        <v>2.749480671708E-2</v>
      </c>
      <c r="LY15">
        <f t="shared" si="5"/>
        <v>2.7494751559E-2</v>
      </c>
      <c r="LZ15">
        <f t="shared" si="5"/>
        <v>2.749473087472E-2</v>
      </c>
      <c r="MA15">
        <f t="shared" si="5"/>
        <v>2.749470329568E-2</v>
      </c>
      <c r="MB15">
        <f t="shared" si="5"/>
        <v>2.7493738029279999E-2</v>
      </c>
      <c r="MC15">
        <f t="shared" si="5"/>
        <v>2.7494792927559998E-2</v>
      </c>
      <c r="MD15" t="e">
        <f t="shared" si="5"/>
        <v>#VALUE!</v>
      </c>
      <c r="ME15" t="e">
        <f t="shared" si="5"/>
        <v>#VALUE!</v>
      </c>
      <c r="MF15" t="e">
        <f t="shared" si="5"/>
        <v>#VALUE!</v>
      </c>
      <c r="MG15" t="e">
        <f t="shared" si="5"/>
        <v>#VALUE!</v>
      </c>
      <c r="MH15" t="e">
        <f t="shared" si="5"/>
        <v>#VALUE!</v>
      </c>
      <c r="MI15" t="e">
        <f t="shared" si="5"/>
        <v>#VALUE!</v>
      </c>
      <c r="MJ15">
        <f t="shared" si="5"/>
        <v>2.7494965296559998E-2</v>
      </c>
      <c r="MK15">
        <f t="shared" si="5"/>
        <v>2.74948549804E-2</v>
      </c>
      <c r="ML15">
        <f t="shared" si="5"/>
        <v>2.749490324372E-2</v>
      </c>
      <c r="MM15">
        <f t="shared" si="5"/>
        <v>2.7494592979519998E-2</v>
      </c>
      <c r="MN15">
        <f t="shared" si="5"/>
        <v>2.7494841190879998E-2</v>
      </c>
      <c r="MO15">
        <f t="shared" si="5"/>
        <v>2.7494786032799999E-2</v>
      </c>
      <c r="MP15">
        <f t="shared" si="5"/>
        <v>2.7494751559E-2</v>
      </c>
      <c r="MQ15">
        <f t="shared" si="5"/>
        <v>2.7494751559E-2</v>
      </c>
      <c r="MR15">
        <f t="shared" si="5"/>
        <v>2.749470329568E-2</v>
      </c>
      <c r="MS15">
        <f t="shared" si="5"/>
        <v>2.74946826114E-2</v>
      </c>
      <c r="MT15">
        <f t="shared" si="5"/>
        <v>2.7494661927119999E-2</v>
      </c>
      <c r="MU15">
        <f t="shared" si="5"/>
        <v>2.7494689506159999E-2</v>
      </c>
      <c r="MV15">
        <f t="shared" si="5"/>
        <v>2.7494620558560001E-2</v>
      </c>
      <c r="MW15" t="e">
        <f t="shared" si="5"/>
        <v>#VALUE!</v>
      </c>
      <c r="MX15" t="e">
        <f t="shared" si="5"/>
        <v>#VALUE!</v>
      </c>
      <c r="MY15" t="e">
        <f t="shared" si="5"/>
        <v>#VALUE!</v>
      </c>
      <c r="MZ15" t="e">
        <f t="shared" si="5"/>
        <v>#VALUE!</v>
      </c>
      <c r="NA15" t="e">
        <f t="shared" si="5"/>
        <v>#VALUE!</v>
      </c>
      <c r="NB15">
        <f t="shared" si="5"/>
        <v>2.749495150704E-2</v>
      </c>
      <c r="NC15">
        <f t="shared" si="5"/>
        <v>2.7494937717519999E-2</v>
      </c>
      <c r="ND15">
        <f t="shared" si="5"/>
        <v>2.7494848085639997E-2</v>
      </c>
      <c r="NE15">
        <f t="shared" si="5"/>
        <v>2.749490324372E-2</v>
      </c>
      <c r="NF15">
        <f t="shared" si="5"/>
        <v>2.74948549804E-2</v>
      </c>
      <c r="NG15">
        <f t="shared" si="5"/>
        <v>2.7494834296119999E-2</v>
      </c>
      <c r="NH15">
        <f t="shared" si="5"/>
        <v>2.7494765348519998E-2</v>
      </c>
      <c r="NI15">
        <f t="shared" si="5"/>
        <v>2.7494717085199998E-2</v>
      </c>
      <c r="NJ15">
        <f t="shared" si="5"/>
        <v>2.74946826114E-2</v>
      </c>
      <c r="NK15">
        <f t="shared" si="5"/>
        <v>2.7494689506159999E-2</v>
      </c>
      <c r="NL15">
        <f t="shared" si="5"/>
        <v>2.7494675716639997E-2</v>
      </c>
      <c r="NM15">
        <f t="shared" si="5"/>
        <v>2.7494641242839998E-2</v>
      </c>
      <c r="NN15">
        <f t="shared" si="5"/>
        <v>2.7494634348079999E-2</v>
      </c>
      <c r="NO15" t="e">
        <f t="shared" si="5"/>
        <v>#VALUE!</v>
      </c>
      <c r="NP15" t="e">
        <f t="shared" si="5"/>
        <v>#VALUE!</v>
      </c>
      <c r="NQ15" t="e">
        <f t="shared" si="5"/>
        <v>#VALUE!</v>
      </c>
      <c r="NR15" t="e">
        <f t="shared" si="5"/>
        <v>#VALUE!</v>
      </c>
      <c r="NS15" t="e">
        <f t="shared" si="5"/>
        <v>#VALUE!</v>
      </c>
      <c r="NT15">
        <f t="shared" si="5"/>
        <v>2.358727732944E-2</v>
      </c>
      <c r="NU15">
        <f t="shared" si="5"/>
        <v>2.3587208381839999E-2</v>
      </c>
      <c r="NV15">
        <f t="shared" si="5"/>
        <v>2.3587132539479999E-2</v>
      </c>
      <c r="NW15">
        <f t="shared" si="5"/>
        <v>2.3587063591879998E-2</v>
      </c>
      <c r="NX15">
        <f t="shared" si="5"/>
        <v>2.3586994644279997E-2</v>
      </c>
      <c r="NY15">
        <f t="shared" si="5"/>
        <v>2.358692569668E-2</v>
      </c>
      <c r="NZ15">
        <f t="shared" si="5"/>
        <v>2.3586863643839998E-2</v>
      </c>
      <c r="OA15">
        <f t="shared" si="5"/>
        <v>2.3586787801479998E-2</v>
      </c>
      <c r="OB15">
        <f t="shared" ref="OB15:QM15" si="6">OB10*0.00689476</f>
        <v>2.3586718853879998E-2</v>
      </c>
      <c r="OC15">
        <f t="shared" si="6"/>
        <v>2.3586656801039999E-2</v>
      </c>
      <c r="OD15">
        <f t="shared" si="6"/>
        <v>2.3586643011520001E-2</v>
      </c>
      <c r="OE15">
        <f t="shared" si="6"/>
        <v>2.35865258006E-2</v>
      </c>
      <c r="OF15">
        <f t="shared" si="6"/>
        <v>2.35866981696E-2</v>
      </c>
      <c r="OG15" t="e">
        <f t="shared" si="6"/>
        <v>#VALUE!</v>
      </c>
      <c r="OH15" t="e">
        <f t="shared" si="6"/>
        <v>#VALUE!</v>
      </c>
      <c r="OI15" t="e">
        <f t="shared" si="6"/>
        <v>#VALUE!</v>
      </c>
      <c r="OJ15" t="e">
        <f t="shared" si="6"/>
        <v>#VALUE!</v>
      </c>
      <c r="OK15" t="e">
        <f t="shared" si="6"/>
        <v>#VALUE!</v>
      </c>
      <c r="OL15">
        <f t="shared" si="6"/>
        <v>2.3587235960879999E-2</v>
      </c>
      <c r="OM15">
        <f t="shared" si="6"/>
        <v>2.358737385608E-2</v>
      </c>
      <c r="ON15">
        <f t="shared" si="6"/>
        <v>2.3587084276159999E-2</v>
      </c>
      <c r="OO15">
        <f t="shared" si="6"/>
        <v>2.3587022223319997E-2</v>
      </c>
      <c r="OP15" t="e">
        <f t="shared" si="6"/>
        <v>#VALUE!</v>
      </c>
      <c r="OQ15">
        <f t="shared" si="6"/>
        <v>2.358687743336E-2</v>
      </c>
      <c r="OR15">
        <f t="shared" si="6"/>
        <v>2.3586808485759999E-2</v>
      </c>
      <c r="OS15">
        <f t="shared" si="6"/>
        <v>2.3586739538159998E-2</v>
      </c>
      <c r="OT15">
        <f t="shared" si="6"/>
        <v>2.3586670590559997E-2</v>
      </c>
      <c r="OU15">
        <f t="shared" si="6"/>
        <v>2.3586636116759999E-2</v>
      </c>
      <c r="OV15">
        <f t="shared" si="6"/>
        <v>2.3586532695359999E-2</v>
      </c>
      <c r="OW15">
        <f t="shared" si="6"/>
        <v>2.3586470642519997E-2</v>
      </c>
      <c r="OX15">
        <f t="shared" si="6"/>
        <v>2.3586436168719999E-2</v>
      </c>
      <c r="OY15" t="e">
        <f t="shared" si="6"/>
        <v>#VALUE!</v>
      </c>
      <c r="OZ15" t="e">
        <f t="shared" si="6"/>
        <v>#VALUE!</v>
      </c>
      <c r="PA15" t="e">
        <f t="shared" si="6"/>
        <v>#VALUE!</v>
      </c>
      <c r="PB15" t="e">
        <f t="shared" si="6"/>
        <v>#VALUE!</v>
      </c>
      <c r="PC15" t="e">
        <f t="shared" si="6"/>
        <v>#VALUE!</v>
      </c>
      <c r="PD15" t="e">
        <f t="shared" si="6"/>
        <v>#VALUE!</v>
      </c>
      <c r="PE15">
        <f t="shared" si="6"/>
        <v>2.3587463487959998E-2</v>
      </c>
      <c r="PF15">
        <f t="shared" si="6"/>
        <v>2.3587387645600002E-2</v>
      </c>
      <c r="PG15">
        <f t="shared" si="6"/>
        <v>2.3587284224199999E-2</v>
      </c>
      <c r="PH15" t="e">
        <f t="shared" si="6"/>
        <v>#VALUE!</v>
      </c>
      <c r="PI15">
        <f t="shared" si="6"/>
        <v>2.3587180802799999E-2</v>
      </c>
      <c r="PJ15">
        <f t="shared" si="6"/>
        <v>2.358687743336E-2</v>
      </c>
      <c r="PK15">
        <f t="shared" si="6"/>
        <v>2.843606766972971E-4</v>
      </c>
      <c r="PL15">
        <f t="shared" si="6"/>
        <v>2.3586946380960001E-2</v>
      </c>
      <c r="PM15">
        <f t="shared" si="6"/>
        <v>2.3586670590559997E-2</v>
      </c>
      <c r="PN15">
        <f t="shared" si="6"/>
        <v>2.3586601642959996E-2</v>
      </c>
      <c r="PO15">
        <f t="shared" si="6"/>
        <v>2.3586539590119998E-2</v>
      </c>
      <c r="PP15">
        <f t="shared" si="6"/>
        <v>2.3586470642519997E-2</v>
      </c>
      <c r="PQ15" t="e">
        <f t="shared" si="6"/>
        <v>#VALUE!</v>
      </c>
      <c r="PR15" t="e">
        <f t="shared" si="6"/>
        <v>#VALUE!</v>
      </c>
      <c r="PS15" t="e">
        <f t="shared" si="6"/>
        <v>#VALUE!</v>
      </c>
      <c r="PT15" t="e">
        <f t="shared" si="6"/>
        <v>#VALUE!</v>
      </c>
      <c r="PU15" t="e">
        <f t="shared" si="6"/>
        <v>#VALUE!</v>
      </c>
      <c r="PV15">
        <f t="shared" si="6"/>
        <v>2.3587270434680001E-2</v>
      </c>
      <c r="PW15">
        <f t="shared" si="6"/>
        <v>2.358720148708E-2</v>
      </c>
      <c r="PX15" t="e">
        <f t="shared" si="6"/>
        <v>#VALUE!</v>
      </c>
      <c r="PY15">
        <f t="shared" si="6"/>
        <v>2.3587263539919998E-2</v>
      </c>
      <c r="PZ15">
        <f t="shared" si="6"/>
        <v>2.3586987749519998E-2</v>
      </c>
      <c r="QA15">
        <f t="shared" si="6"/>
        <v>5.8933650575999997E-3</v>
      </c>
      <c r="QB15">
        <f t="shared" si="6"/>
        <v>2.35870773814E-2</v>
      </c>
      <c r="QC15" t="e">
        <f t="shared" si="6"/>
        <v>#VALUE!</v>
      </c>
      <c r="QD15">
        <f t="shared" si="6"/>
        <v>2.3586946380960001E-2</v>
      </c>
      <c r="QE15">
        <f t="shared" si="6"/>
        <v>2.3586636116759999E-2</v>
      </c>
      <c r="QF15">
        <f t="shared" si="6"/>
        <v>2.358657406392E-2</v>
      </c>
      <c r="QG15">
        <f t="shared" si="6"/>
        <v>2.3586512011079998E-2</v>
      </c>
      <c r="QH15">
        <f t="shared" si="6"/>
        <v>2.3586436168719999E-2</v>
      </c>
      <c r="QI15" t="e">
        <f t="shared" si="6"/>
        <v>#VALUE!</v>
      </c>
      <c r="QJ15" t="e">
        <f t="shared" si="6"/>
        <v>#VALUE!</v>
      </c>
      <c r="QK15" t="e">
        <f t="shared" si="6"/>
        <v>#VALUE!</v>
      </c>
      <c r="QL15" t="e">
        <f t="shared" si="6"/>
        <v>#VALUE!</v>
      </c>
      <c r="QM15" t="e">
        <f t="shared" si="6"/>
        <v>#VALUE!</v>
      </c>
      <c r="QN15" t="e">
        <f t="shared" ref="QN15:SY15" si="7">QN10*0.00689476</f>
        <v>#VALUE!</v>
      </c>
      <c r="QO15" t="e">
        <f t="shared" si="7"/>
        <v>#VALUE!</v>
      </c>
      <c r="QP15" t="e">
        <f t="shared" si="7"/>
        <v>#VALUE!</v>
      </c>
      <c r="QQ15" t="e">
        <f t="shared" si="7"/>
        <v>#VALUE!</v>
      </c>
      <c r="QR15" t="e">
        <f t="shared" si="7"/>
        <v>#VALUE!</v>
      </c>
      <c r="QS15" t="e">
        <f t="shared" si="7"/>
        <v>#VALUE!</v>
      </c>
      <c r="QT15" t="e">
        <f t="shared" si="7"/>
        <v>#VALUE!</v>
      </c>
      <c r="QU15" t="e">
        <f t="shared" si="7"/>
        <v>#VALUE!</v>
      </c>
      <c r="QV15" t="e">
        <f t="shared" si="7"/>
        <v>#VALUE!</v>
      </c>
      <c r="QW15" t="e">
        <f t="shared" si="7"/>
        <v>#VALUE!</v>
      </c>
      <c r="QX15" t="e">
        <f t="shared" si="7"/>
        <v>#VALUE!</v>
      </c>
      <c r="QY15" t="e">
        <f t="shared" si="7"/>
        <v>#VALUE!</v>
      </c>
      <c r="QZ15" t="e">
        <f t="shared" si="7"/>
        <v>#VALUE!</v>
      </c>
      <c r="RA15" t="e">
        <f t="shared" si="7"/>
        <v>#VALUE!</v>
      </c>
      <c r="RB15" t="e">
        <f t="shared" si="7"/>
        <v>#VALUE!</v>
      </c>
      <c r="RC15" t="e">
        <f t="shared" si="7"/>
        <v>#VALUE!</v>
      </c>
      <c r="RD15" t="e">
        <f t="shared" si="7"/>
        <v>#VALUE!</v>
      </c>
      <c r="RE15" t="e">
        <f t="shared" si="7"/>
        <v>#VALUE!</v>
      </c>
      <c r="RF15">
        <f t="shared" si="7"/>
        <v>2.3587242855639998E-2</v>
      </c>
      <c r="RG15">
        <f t="shared" si="7"/>
        <v>2.3587173908039997E-2</v>
      </c>
      <c r="RH15">
        <f t="shared" si="7"/>
        <v>2.3587091170919998E-2</v>
      </c>
      <c r="RI15">
        <f t="shared" si="7"/>
        <v>2.3587022223319997E-2</v>
      </c>
      <c r="RJ15">
        <f t="shared" si="7"/>
        <v>2.358695327572E-2</v>
      </c>
      <c r="RK15">
        <f t="shared" si="7"/>
        <v>2.3586884328120002E-2</v>
      </c>
      <c r="RL15">
        <f t="shared" si="7"/>
        <v>2.3586815380520001E-2</v>
      </c>
      <c r="RM15">
        <f t="shared" si="7"/>
        <v>2.3586746432920001E-2</v>
      </c>
      <c r="RN15">
        <f t="shared" si="7"/>
        <v>2.358667748532E-2</v>
      </c>
      <c r="RO15">
        <f t="shared" si="7"/>
        <v>2.3586608537719999E-2</v>
      </c>
      <c r="RP15">
        <f t="shared" si="7"/>
        <v>2.3586539590119998E-2</v>
      </c>
      <c r="RQ15">
        <f t="shared" si="7"/>
        <v>2.3586684380079999E-2</v>
      </c>
      <c r="RR15">
        <f t="shared" si="7"/>
        <v>2.3586408589679999E-2</v>
      </c>
      <c r="RS15" t="e">
        <f t="shared" si="7"/>
        <v>#VALUE!</v>
      </c>
      <c r="RT15" t="e">
        <f t="shared" si="7"/>
        <v>#VALUE!</v>
      </c>
      <c r="RU15" t="e">
        <f t="shared" si="7"/>
        <v>#VALUE!</v>
      </c>
      <c r="RV15" t="e">
        <f t="shared" si="7"/>
        <v>#VALUE!</v>
      </c>
      <c r="RW15" t="e">
        <f t="shared" si="7"/>
        <v>#VALUE!</v>
      </c>
      <c r="RX15" t="e">
        <f t="shared" si="7"/>
        <v>#VALUE!</v>
      </c>
      <c r="RY15">
        <f t="shared" si="7"/>
        <v>2.3587194592319997E-2</v>
      </c>
      <c r="RZ15" t="e">
        <f t="shared" si="7"/>
        <v>#VALUE!</v>
      </c>
      <c r="SA15">
        <f t="shared" si="7"/>
        <v>5.8934340051999996E-3</v>
      </c>
      <c r="SB15" t="e">
        <f t="shared" si="7"/>
        <v>#VALUE!</v>
      </c>
      <c r="SC15">
        <f t="shared" si="7"/>
        <v>2.3586905012399999E-2</v>
      </c>
      <c r="SD15">
        <f t="shared" si="7"/>
        <v>5.8933305838000001E-3</v>
      </c>
      <c r="SE15" t="e">
        <f t="shared" si="7"/>
        <v>#VALUE!</v>
      </c>
      <c r="SF15">
        <f t="shared" si="7"/>
        <v>2.35866981696E-2</v>
      </c>
      <c r="SG15" t="e">
        <f t="shared" si="7"/>
        <v>#VALUE!</v>
      </c>
      <c r="SH15" t="e">
        <f t="shared" si="7"/>
        <v>#VALUE!</v>
      </c>
      <c r="SI15" t="e">
        <f t="shared" si="7"/>
        <v>#VALUE!</v>
      </c>
      <c r="SJ15" t="e">
        <f t="shared" si="7"/>
        <v>#VALUE!</v>
      </c>
      <c r="SK15" t="e">
        <f t="shared" si="7"/>
        <v>#VALUE!</v>
      </c>
      <c r="SL15" t="e">
        <f t="shared" si="7"/>
        <v>#VALUE!</v>
      </c>
      <c r="SM15" t="e">
        <f t="shared" si="7"/>
        <v>#VALUE!</v>
      </c>
      <c r="SN15" t="e">
        <f t="shared" si="7"/>
        <v>#VALUE!</v>
      </c>
      <c r="SO15" t="e">
        <f t="shared" si="7"/>
        <v>#VALUE!</v>
      </c>
      <c r="SP15">
        <f t="shared" si="7"/>
        <v>2.3587263539919998E-2</v>
      </c>
      <c r="SQ15">
        <f t="shared" si="7"/>
        <v>2.3587194592319997E-2</v>
      </c>
      <c r="SR15">
        <f t="shared" si="7"/>
        <v>2.3587318698000001E-2</v>
      </c>
      <c r="SS15">
        <f t="shared" si="7"/>
        <v>2.3587042907599998E-2</v>
      </c>
      <c r="ST15">
        <f t="shared" si="7"/>
        <v>2.3586973959999997E-2</v>
      </c>
      <c r="SU15">
        <f t="shared" si="7"/>
        <v>2.3586905012399999E-2</v>
      </c>
      <c r="SV15">
        <f t="shared" si="7"/>
        <v>2.3586836064799999E-2</v>
      </c>
      <c r="SW15">
        <f t="shared" si="7"/>
        <v>2.3586767117200001E-2</v>
      </c>
      <c r="SX15">
        <f t="shared" si="7"/>
        <v>2.35866981696E-2</v>
      </c>
      <c r="SY15">
        <f t="shared" si="7"/>
        <v>2.3586629222E-2</v>
      </c>
      <c r="SZ15">
        <f t="shared" ref="SZ15:VK15" si="8">SZ10*0.00689476</f>
        <v>2.3586560274399999E-2</v>
      </c>
      <c r="TA15">
        <f t="shared" si="8"/>
        <v>2.3586718853879998E-2</v>
      </c>
      <c r="TB15">
        <f t="shared" si="8"/>
        <v>2.358642927396E-2</v>
      </c>
      <c r="TC15" t="e">
        <f t="shared" si="8"/>
        <v>#VALUE!</v>
      </c>
      <c r="TD15" t="e">
        <f t="shared" si="8"/>
        <v>#VALUE!</v>
      </c>
      <c r="TE15" t="e">
        <f t="shared" si="8"/>
        <v>#VALUE!</v>
      </c>
      <c r="TF15" t="e">
        <f t="shared" si="8"/>
        <v>#VALUE!</v>
      </c>
      <c r="TG15" t="e">
        <f t="shared" si="8"/>
        <v>#VALUE!</v>
      </c>
      <c r="TH15">
        <f t="shared" si="8"/>
        <v>2.3587242855639998E-2</v>
      </c>
      <c r="TI15">
        <f t="shared" si="8"/>
        <v>2.3587173908039997E-2</v>
      </c>
      <c r="TJ15">
        <f t="shared" si="8"/>
        <v>2.3587339382280002E-2</v>
      </c>
      <c r="TK15">
        <f t="shared" si="8"/>
        <v>2.358702911808E-2</v>
      </c>
      <c r="TL15">
        <f t="shared" si="8"/>
        <v>2.3587167013280001E-2</v>
      </c>
      <c r="TM15">
        <f t="shared" si="8"/>
        <v>2.3586884328120002E-2</v>
      </c>
      <c r="TN15">
        <f t="shared" si="8"/>
        <v>2.3586815380520001E-2</v>
      </c>
      <c r="TO15">
        <f t="shared" si="8"/>
        <v>2.358695327572E-2</v>
      </c>
      <c r="TP15">
        <f t="shared" si="8"/>
        <v>2.3586905012399999E-2</v>
      </c>
      <c r="TQ15">
        <f t="shared" si="8"/>
        <v>2.3586608537719999E-2</v>
      </c>
      <c r="TR15">
        <f t="shared" si="8"/>
        <v>2.3586539590119998E-2</v>
      </c>
      <c r="TS15">
        <f t="shared" si="8"/>
        <v>2.358647753728E-2</v>
      </c>
      <c r="TT15">
        <f t="shared" si="8"/>
        <v>2.3586408589679999E-2</v>
      </c>
      <c r="TU15" t="e">
        <f t="shared" si="8"/>
        <v>#VALUE!</v>
      </c>
      <c r="TV15" t="e">
        <f t="shared" si="8"/>
        <v>#VALUE!</v>
      </c>
      <c r="TW15" t="e">
        <f t="shared" si="8"/>
        <v>#VALUE!</v>
      </c>
      <c r="TX15" t="e">
        <f t="shared" si="8"/>
        <v>#VALUE!</v>
      </c>
      <c r="TY15" t="e">
        <f t="shared" si="8"/>
        <v>#VALUE!</v>
      </c>
      <c r="TZ15">
        <f t="shared" si="8"/>
        <v>2.3587270434680001E-2</v>
      </c>
      <c r="UA15">
        <f t="shared" si="8"/>
        <v>2.3587435908919999E-2</v>
      </c>
      <c r="UB15">
        <f t="shared" si="8"/>
        <v>2.3587325592759997E-2</v>
      </c>
      <c r="UC15">
        <f t="shared" si="8"/>
        <v>2.358704980236E-2</v>
      </c>
      <c r="UD15">
        <f t="shared" si="8"/>
        <v>2.3586980854759999E-2</v>
      </c>
      <c r="UE15">
        <f t="shared" si="8"/>
        <v>2.3586911907159998E-2</v>
      </c>
      <c r="UF15">
        <f t="shared" si="8"/>
        <v>2.35870773814E-2</v>
      </c>
      <c r="UG15">
        <f t="shared" si="8"/>
        <v>2.3586994644279997E-2</v>
      </c>
      <c r="UH15">
        <f t="shared" si="8"/>
        <v>2.35866981696E-2</v>
      </c>
      <c r="UI15">
        <f t="shared" si="8"/>
        <v>2.3586636116759999E-2</v>
      </c>
      <c r="UJ15">
        <f t="shared" si="8"/>
        <v>2.358677401196E-2</v>
      </c>
      <c r="UK15">
        <f t="shared" si="8"/>
        <v>2.358649822156E-2</v>
      </c>
      <c r="UL15">
        <f t="shared" si="8"/>
        <v>2.3586436168719999E-2</v>
      </c>
      <c r="UM15" t="e">
        <f t="shared" si="8"/>
        <v>#VALUE!</v>
      </c>
      <c r="UN15" t="e">
        <f t="shared" si="8"/>
        <v>#VALUE!</v>
      </c>
      <c r="UO15" t="e">
        <f t="shared" si="8"/>
        <v>#VALUE!</v>
      </c>
      <c r="UP15" t="e">
        <f t="shared" si="8"/>
        <v>#VALUE!</v>
      </c>
      <c r="UQ15" t="e">
        <f t="shared" si="8"/>
        <v>#VALUE!</v>
      </c>
      <c r="UR15">
        <f t="shared" si="8"/>
        <v>2.3587497961759997E-2</v>
      </c>
      <c r="US15" t="e">
        <f t="shared" si="8"/>
        <v>#VALUE!</v>
      </c>
      <c r="UT15">
        <f t="shared" si="8"/>
        <v>2.3587146329000001E-2</v>
      </c>
      <c r="UU15" t="e">
        <f t="shared" si="8"/>
        <v>#VALUE!</v>
      </c>
      <c r="UV15">
        <f t="shared" si="8"/>
        <v>2.358722906612E-2</v>
      </c>
      <c r="UW15" t="e">
        <f t="shared" si="8"/>
        <v>#VALUE!</v>
      </c>
      <c r="UX15" t="e">
        <f t="shared" si="8"/>
        <v>#VALUE!</v>
      </c>
      <c r="UY15">
        <f t="shared" si="8"/>
        <v>2.3586801591E-2</v>
      </c>
      <c r="UZ15" t="e">
        <f t="shared" si="8"/>
        <v>#VALUE!</v>
      </c>
      <c r="VA15" t="e">
        <f t="shared" si="8"/>
        <v>#VALUE!</v>
      </c>
      <c r="VB15">
        <f t="shared" si="8"/>
        <v>5.8931995833600001E-3</v>
      </c>
      <c r="VC15" t="e">
        <f t="shared" si="8"/>
        <v>#VALUE!</v>
      </c>
      <c r="VD15">
        <f t="shared" si="8"/>
        <v>2.3586463747760002E-2</v>
      </c>
      <c r="VE15" t="e">
        <f t="shared" si="8"/>
        <v>#VALUE!</v>
      </c>
      <c r="VF15" t="e">
        <f t="shared" si="8"/>
        <v>#VALUE!</v>
      </c>
      <c r="VG15" t="e">
        <f t="shared" si="8"/>
        <v>#VALUE!</v>
      </c>
      <c r="VH15" t="e">
        <f t="shared" si="8"/>
        <v>#VALUE!</v>
      </c>
      <c r="VI15" t="e">
        <f t="shared" si="8"/>
        <v>#VALUE!</v>
      </c>
      <c r="VJ15">
        <f t="shared" si="8"/>
        <v>2.3587242855639998E-2</v>
      </c>
      <c r="VK15">
        <f t="shared" si="8"/>
        <v>2.3587173908039997E-2</v>
      </c>
      <c r="VL15">
        <f t="shared" ref="VL15:XW15" si="9">VL10*0.00689476</f>
        <v>2.3587091170919998E-2</v>
      </c>
      <c r="VM15">
        <f t="shared" si="9"/>
        <v>2.3587022223319997E-2</v>
      </c>
      <c r="VN15">
        <f t="shared" si="9"/>
        <v>2.358695327572E-2</v>
      </c>
      <c r="VO15">
        <f t="shared" si="9"/>
        <v>2.3586884328120002E-2</v>
      </c>
      <c r="VP15">
        <f t="shared" si="9"/>
        <v>2.3586815380520001E-2</v>
      </c>
      <c r="VQ15">
        <f t="shared" si="9"/>
        <v>2.3586739538159998E-2</v>
      </c>
      <c r="VR15">
        <f t="shared" si="9"/>
        <v>2.358667748532E-2</v>
      </c>
      <c r="VS15">
        <f t="shared" si="9"/>
        <v>2.3586601642959996E-2</v>
      </c>
      <c r="VT15">
        <f t="shared" si="9"/>
        <v>2.3586532695359999E-2</v>
      </c>
      <c r="VU15">
        <f t="shared" si="9"/>
        <v>2.3586470642519997E-2</v>
      </c>
      <c r="VV15">
        <f t="shared" si="9"/>
        <v>2.358640169492E-2</v>
      </c>
      <c r="VW15" t="e">
        <f t="shared" si="9"/>
        <v>#VALUE!</v>
      </c>
      <c r="VX15" t="e">
        <f t="shared" si="9"/>
        <v>#VALUE!</v>
      </c>
      <c r="VY15" t="e">
        <f t="shared" si="9"/>
        <v>#VALUE!</v>
      </c>
      <c r="VZ15" t="e">
        <f t="shared" si="9"/>
        <v>#VALUE!</v>
      </c>
      <c r="WA15" t="e">
        <f t="shared" si="9"/>
        <v>#VALUE!</v>
      </c>
      <c r="WB15">
        <f t="shared" si="9"/>
        <v>5.8935443213599999E-3</v>
      </c>
      <c r="WC15" t="e">
        <f t="shared" si="9"/>
        <v>#VALUE!</v>
      </c>
      <c r="WD15">
        <f t="shared" si="9"/>
        <v>5.89347537376E-3</v>
      </c>
      <c r="WE15">
        <f t="shared" si="9"/>
        <v>5.8934408999599995E-3</v>
      </c>
      <c r="WF15" t="e">
        <f t="shared" si="9"/>
        <v>#VALUE!</v>
      </c>
      <c r="WG15" t="e">
        <f t="shared" si="9"/>
        <v>#VALUE!</v>
      </c>
      <c r="WH15" t="e">
        <f t="shared" si="9"/>
        <v>#VALUE!</v>
      </c>
      <c r="WI15" t="e">
        <f t="shared" si="9"/>
        <v>#VALUE!</v>
      </c>
      <c r="WJ15" t="e">
        <f t="shared" si="9"/>
        <v>#VALUE!</v>
      </c>
      <c r="WK15" t="e">
        <f t="shared" si="9"/>
        <v>#VALUE!</v>
      </c>
      <c r="WL15" t="e">
        <f t="shared" si="9"/>
        <v>#VALUE!</v>
      </c>
      <c r="WM15" t="e">
        <f t="shared" si="9"/>
        <v>#VALUE!</v>
      </c>
      <c r="WN15" t="e">
        <f t="shared" si="9"/>
        <v>#VALUE!</v>
      </c>
      <c r="WO15" t="e">
        <f t="shared" si="9"/>
        <v>#VALUE!</v>
      </c>
      <c r="WP15" t="e">
        <f t="shared" si="9"/>
        <v>#VALUE!</v>
      </c>
      <c r="WQ15" t="e">
        <f t="shared" si="9"/>
        <v>#VALUE!</v>
      </c>
      <c r="WR15" t="e">
        <f t="shared" si="9"/>
        <v>#VALUE!</v>
      </c>
      <c r="WS15" t="e">
        <f t="shared" si="9"/>
        <v>#VALUE!</v>
      </c>
      <c r="WT15">
        <f t="shared" si="9"/>
        <v>2.3587270434680001E-2</v>
      </c>
      <c r="WU15">
        <f t="shared" si="9"/>
        <v>2.3587208381839999E-2</v>
      </c>
      <c r="WV15">
        <f t="shared" si="9"/>
        <v>2.3587125644719997E-2</v>
      </c>
      <c r="WW15">
        <f t="shared" si="9"/>
        <v>2.3587056697119999E-2</v>
      </c>
      <c r="WX15">
        <f t="shared" si="9"/>
        <v>2.3586987749519998E-2</v>
      </c>
      <c r="WY15">
        <f t="shared" si="9"/>
        <v>2.3586918801920001E-2</v>
      </c>
      <c r="WZ15">
        <f t="shared" si="9"/>
        <v>2.3586842959559998E-2</v>
      </c>
      <c r="XA15">
        <f t="shared" si="9"/>
        <v>2.3586780906719999E-2</v>
      </c>
      <c r="XB15">
        <f t="shared" si="9"/>
        <v>2.3586711959119998E-2</v>
      </c>
      <c r="XC15">
        <f t="shared" si="9"/>
        <v>2.3586643011520001E-2</v>
      </c>
      <c r="XD15">
        <f t="shared" si="9"/>
        <v>2.358657406392E-2</v>
      </c>
      <c r="XE15">
        <f t="shared" si="9"/>
        <v>2.3586512011079998E-2</v>
      </c>
      <c r="XF15">
        <f t="shared" si="9"/>
        <v>2.3586643011520001E-2</v>
      </c>
      <c r="XG15" t="e">
        <f t="shared" si="9"/>
        <v>#VALUE!</v>
      </c>
      <c r="XH15" t="e">
        <f t="shared" si="9"/>
        <v>#VALUE!</v>
      </c>
      <c r="XI15" t="e">
        <f t="shared" si="9"/>
        <v>#VALUE!</v>
      </c>
      <c r="XJ15" t="e">
        <f t="shared" si="9"/>
        <v>#VALUE!</v>
      </c>
      <c r="XK15" t="e">
        <f t="shared" si="9"/>
        <v>#VALUE!</v>
      </c>
      <c r="XL15" t="e">
        <f t="shared" si="9"/>
        <v>#VALUE!</v>
      </c>
      <c r="XM15" t="e">
        <f t="shared" si="9"/>
        <v>#VALUE!</v>
      </c>
      <c r="XN15">
        <f t="shared" si="9"/>
        <v>2.3587104960439999E-2</v>
      </c>
      <c r="XO15">
        <f t="shared" si="9"/>
        <v>2.358702911808E-2</v>
      </c>
      <c r="XP15">
        <f t="shared" si="9"/>
        <v>2.3586960170479999E-2</v>
      </c>
      <c r="XQ15">
        <f t="shared" si="9"/>
        <v>2.3586891222879998E-2</v>
      </c>
      <c r="XR15">
        <f t="shared" si="9"/>
        <v>2.3586822275279997E-2</v>
      </c>
      <c r="XS15">
        <f t="shared" si="9"/>
        <v>2.3586746432920001E-2</v>
      </c>
      <c r="XT15">
        <f t="shared" si="9"/>
        <v>2.358667748532E-2</v>
      </c>
      <c r="XU15">
        <f t="shared" si="9"/>
        <v>2.3586608537719999E-2</v>
      </c>
      <c r="XV15" t="e">
        <f t="shared" si="9"/>
        <v>#VALUE!</v>
      </c>
      <c r="XW15">
        <f t="shared" si="9"/>
        <v>2.358647753728E-2</v>
      </c>
      <c r="XX15" t="e">
        <f t="shared" ref="XX15:AAI15" si="10">XX10*0.00689476</f>
        <v>#VALUE!</v>
      </c>
      <c r="XY15" t="e">
        <f t="shared" si="10"/>
        <v>#VALUE!</v>
      </c>
      <c r="XZ15" t="e">
        <f t="shared" si="10"/>
        <v>#VALUE!</v>
      </c>
      <c r="YA15" t="e">
        <f t="shared" si="10"/>
        <v>#VALUE!</v>
      </c>
      <c r="YB15" t="e">
        <f t="shared" si="10"/>
        <v>#VALUE!</v>
      </c>
      <c r="YC15" t="e">
        <f t="shared" si="10"/>
        <v>#VALUE!</v>
      </c>
      <c r="YD15">
        <f t="shared" si="10"/>
        <v>2.3587263539919998E-2</v>
      </c>
      <c r="YE15">
        <f t="shared" si="10"/>
        <v>2.3587194592319997E-2</v>
      </c>
      <c r="YF15">
        <f t="shared" si="10"/>
        <v>2.3587111855199999E-2</v>
      </c>
      <c r="YG15">
        <f t="shared" si="10"/>
        <v>2.3587042907599998E-2</v>
      </c>
      <c r="YH15">
        <f t="shared" si="10"/>
        <v>2.3586973959999997E-2</v>
      </c>
      <c r="YI15">
        <f t="shared" si="10"/>
        <v>2.3586905012399999E-2</v>
      </c>
      <c r="YJ15">
        <f t="shared" si="10"/>
        <v>2.3586836064799999E-2</v>
      </c>
      <c r="YK15">
        <f t="shared" si="10"/>
        <v>2.3586767117200001E-2</v>
      </c>
      <c r="YL15">
        <f t="shared" si="10"/>
        <v>2.35866981696E-2</v>
      </c>
      <c r="YM15">
        <f t="shared" si="10"/>
        <v>2.3586629222E-2</v>
      </c>
      <c r="YN15">
        <f t="shared" si="10"/>
        <v>2.3586560274399999E-2</v>
      </c>
      <c r="YO15">
        <f t="shared" si="10"/>
        <v>2.358649822156E-2</v>
      </c>
      <c r="YP15">
        <f t="shared" si="10"/>
        <v>2.358642927396E-2</v>
      </c>
      <c r="YQ15" t="e">
        <f t="shared" si="10"/>
        <v>#VALUE!</v>
      </c>
      <c r="YR15" t="e">
        <f t="shared" si="10"/>
        <v>#VALUE!</v>
      </c>
      <c r="YS15" t="e">
        <f t="shared" si="10"/>
        <v>#VALUE!</v>
      </c>
      <c r="YT15" t="e">
        <f t="shared" si="10"/>
        <v>#VALUE!</v>
      </c>
      <c r="YU15" t="e">
        <f t="shared" si="10"/>
        <v>#VALUE!</v>
      </c>
      <c r="YV15" t="e">
        <f t="shared" si="10"/>
        <v>#VALUE!</v>
      </c>
      <c r="YW15">
        <f t="shared" si="10"/>
        <v>2.358720148708E-2</v>
      </c>
      <c r="YX15">
        <f t="shared" si="10"/>
        <v>2.3587125644719997E-2</v>
      </c>
      <c r="YY15">
        <f t="shared" si="10"/>
        <v>2.358704980236E-2</v>
      </c>
      <c r="YZ15">
        <f t="shared" si="10"/>
        <v>2.3586987749519998E-2</v>
      </c>
      <c r="ZA15">
        <f t="shared" si="10"/>
        <v>2.3586918801920001E-2</v>
      </c>
      <c r="ZB15">
        <f t="shared" si="10"/>
        <v>2.3586842959559998E-2</v>
      </c>
      <c r="ZC15">
        <f t="shared" si="10"/>
        <v>2.3586960170479999E-2</v>
      </c>
      <c r="ZD15">
        <f t="shared" si="10"/>
        <v>2.3586705064359999E-2</v>
      </c>
      <c r="ZE15">
        <f t="shared" si="10"/>
        <v>2.3586842959559998E-2</v>
      </c>
      <c r="ZF15" t="e">
        <f t="shared" si="10"/>
        <v>#VALUE!</v>
      </c>
      <c r="ZG15">
        <f t="shared" si="10"/>
        <v>2.3586505116319999E-2</v>
      </c>
      <c r="ZH15" t="e">
        <f t="shared" si="10"/>
        <v>#VALUE!</v>
      </c>
      <c r="ZI15" t="e">
        <f t="shared" si="10"/>
        <v>#VALUE!</v>
      </c>
      <c r="ZJ15" t="e">
        <f t="shared" si="10"/>
        <v>#VALUE!</v>
      </c>
      <c r="ZK15" t="e">
        <f t="shared" si="10"/>
        <v>#VALUE!</v>
      </c>
      <c r="ZL15" t="e">
        <f t="shared" si="10"/>
        <v>#VALUE!</v>
      </c>
      <c r="ZM15" t="e">
        <f t="shared" si="10"/>
        <v>#VALUE!</v>
      </c>
      <c r="ZN15">
        <f t="shared" si="10"/>
        <v>1.081947802432E-2</v>
      </c>
      <c r="ZO15" t="e">
        <f t="shared" si="10"/>
        <v>#VALUE!</v>
      </c>
      <c r="ZP15" s="10">
        <f t="shared" si="10"/>
        <v>1.4753843371131533E-4</v>
      </c>
      <c r="ZQ15">
        <f t="shared" si="10"/>
        <v>2.3587822015480001E-2</v>
      </c>
      <c r="ZR15">
        <f t="shared" si="10"/>
        <v>3.7478847705103992E-4</v>
      </c>
      <c r="ZS15">
        <f t="shared" si="10"/>
        <v>4.6541738832327808E-4</v>
      </c>
      <c r="ZT15" t="e">
        <f t="shared" si="10"/>
        <v>#VALUE!</v>
      </c>
      <c r="ZU15" t="e">
        <f t="shared" si="10"/>
        <v>#VALUE!</v>
      </c>
      <c r="ZV15" t="e">
        <f t="shared" si="10"/>
        <v>#VALUE!</v>
      </c>
      <c r="ZW15" t="e">
        <f t="shared" si="10"/>
        <v>#VALUE!</v>
      </c>
      <c r="ZX15">
        <f t="shared" si="10"/>
        <v>2.358795301592E-2</v>
      </c>
      <c r="ZY15">
        <f t="shared" si="10"/>
        <v>1.7937586879759999E-2</v>
      </c>
      <c r="ZZ15" t="e">
        <f t="shared" si="10"/>
        <v>#VALUE!</v>
      </c>
      <c r="AAA15" t="e">
        <f t="shared" si="10"/>
        <v>#VALUE!</v>
      </c>
      <c r="AAB15" t="e">
        <f t="shared" si="10"/>
        <v>#VALUE!</v>
      </c>
      <c r="AAC15" t="e">
        <f t="shared" si="10"/>
        <v>#VALUE!</v>
      </c>
      <c r="AAD15" t="e">
        <f t="shared" si="10"/>
        <v>#VALUE!</v>
      </c>
      <c r="AAE15" t="e">
        <f t="shared" si="10"/>
        <v>#VALUE!</v>
      </c>
      <c r="AAF15">
        <f t="shared" si="10"/>
        <v>2.3588049542559997E-2</v>
      </c>
      <c r="AAG15">
        <f t="shared" si="10"/>
        <v>2.3587511751279999E-2</v>
      </c>
      <c r="AAH15">
        <f t="shared" si="10"/>
        <v>2.3587904752599999E-2</v>
      </c>
      <c r="AAI15">
        <f t="shared" si="10"/>
        <v>2.3587863384039998E-2</v>
      </c>
      <c r="AAJ15">
        <f t="shared" ref="AAJ15:ACU15" si="11">AAJ10*0.00689476</f>
        <v>2.3587732383599999E-2</v>
      </c>
      <c r="AAK15">
        <f t="shared" si="11"/>
        <v>2.3587594488399997E-2</v>
      </c>
      <c r="AAL15">
        <f t="shared" si="11"/>
        <v>2.3587615172679998E-2</v>
      </c>
      <c r="AAM15">
        <f t="shared" si="11"/>
        <v>2.3588139174439998E-2</v>
      </c>
      <c r="AAN15">
        <f t="shared" si="11"/>
        <v>2.3587366961319998E-2</v>
      </c>
      <c r="AAO15">
        <f t="shared" si="11"/>
        <v>2.3587242855639998E-2</v>
      </c>
      <c r="AAP15">
        <f t="shared" si="11"/>
        <v>2.3587318698000001E-2</v>
      </c>
      <c r="AAQ15">
        <f t="shared" si="11"/>
        <v>2.3587042907599998E-2</v>
      </c>
      <c r="AAR15">
        <f t="shared" si="11"/>
        <v>2.358702911808E-2</v>
      </c>
      <c r="AAS15" t="e">
        <f t="shared" si="11"/>
        <v>#VALUE!</v>
      </c>
      <c r="AAT15" t="e">
        <f t="shared" si="11"/>
        <v>#VALUE!</v>
      </c>
      <c r="AAU15" t="e">
        <f t="shared" si="11"/>
        <v>#VALUE!</v>
      </c>
      <c r="AAV15" t="e">
        <f t="shared" si="11"/>
        <v>#VALUE!</v>
      </c>
      <c r="AAW15" t="e">
        <f t="shared" si="11"/>
        <v>#VALUE!</v>
      </c>
      <c r="AAX15">
        <f t="shared" si="11"/>
        <v>2.3588090911119998E-2</v>
      </c>
      <c r="AAY15">
        <f t="shared" si="11"/>
        <v>2.3587759962640002E-2</v>
      </c>
      <c r="AAZ15">
        <f t="shared" si="11"/>
        <v>2.3587884068319999E-2</v>
      </c>
      <c r="ABA15">
        <f t="shared" si="11"/>
        <v>2.3587766857399998E-2</v>
      </c>
      <c r="ABB15">
        <f t="shared" si="11"/>
        <v>2.3587615172679998E-2</v>
      </c>
      <c r="ABC15">
        <f t="shared" si="11"/>
        <v>2.3587580698879999E-2</v>
      </c>
      <c r="ABD15">
        <f t="shared" si="11"/>
        <v>2.3587408329879999E-2</v>
      </c>
      <c r="ABE15">
        <f t="shared" si="11"/>
        <v>2.3587408329879999E-2</v>
      </c>
      <c r="ABF15">
        <f t="shared" si="11"/>
        <v>2.3587360066559999E-2</v>
      </c>
      <c r="ABG15">
        <f t="shared" si="11"/>
        <v>2.3587222171360001E-2</v>
      </c>
      <c r="ABH15">
        <f t="shared" si="11"/>
        <v>2.3587235960879999E-2</v>
      </c>
      <c r="ABI15">
        <f t="shared" si="11"/>
        <v>2.358720148708E-2</v>
      </c>
      <c r="ABJ15">
        <f t="shared" si="11"/>
        <v>2.3586967065240001E-2</v>
      </c>
      <c r="ABK15" t="e">
        <f t="shared" si="11"/>
        <v>#VALUE!</v>
      </c>
      <c r="ABL15" t="e">
        <f t="shared" si="11"/>
        <v>#VALUE!</v>
      </c>
      <c r="ABM15" t="e">
        <f t="shared" si="11"/>
        <v>#VALUE!</v>
      </c>
      <c r="ABN15" t="e">
        <f t="shared" si="11"/>
        <v>#VALUE!</v>
      </c>
      <c r="ABO15" t="e">
        <f t="shared" si="11"/>
        <v>#VALUE!</v>
      </c>
      <c r="ABP15">
        <f t="shared" si="11"/>
        <v>2.3588063332080002E-2</v>
      </c>
      <c r="ABQ15">
        <f t="shared" si="11"/>
        <v>2.358815296396E-2</v>
      </c>
      <c r="ABR15">
        <f t="shared" si="11"/>
        <v>2.3587890963080001E-2</v>
      </c>
      <c r="ABS15">
        <f t="shared" si="11"/>
        <v>2.3587766857399998E-2</v>
      </c>
      <c r="ABT15">
        <f t="shared" si="11"/>
        <v>2.3587711699319999E-2</v>
      </c>
      <c r="ABU15">
        <f t="shared" si="11"/>
        <v>2.3587587593639998E-2</v>
      </c>
      <c r="ABV15">
        <f t="shared" si="11"/>
        <v>2.3587477277479996E-2</v>
      </c>
      <c r="ABW15">
        <f t="shared" si="11"/>
        <v>2.3587284224199999E-2</v>
      </c>
      <c r="ABX15">
        <f t="shared" si="11"/>
        <v>2.3587291118959998E-2</v>
      </c>
      <c r="ABY15">
        <f t="shared" si="11"/>
        <v>2.3587222171360001E-2</v>
      </c>
      <c r="ABZ15">
        <f t="shared" si="11"/>
        <v>2.358715322376E-2</v>
      </c>
      <c r="ACA15">
        <f t="shared" si="11"/>
        <v>2.3587063591879998E-2</v>
      </c>
      <c r="ACB15">
        <f t="shared" si="11"/>
        <v>2.3587070486640001E-2</v>
      </c>
      <c r="ACC15" t="e">
        <f t="shared" si="11"/>
        <v>#VALUE!</v>
      </c>
      <c r="ACD15" t="e">
        <f t="shared" si="11"/>
        <v>#VALUE!</v>
      </c>
      <c r="ACE15" t="e">
        <f t="shared" si="11"/>
        <v>#VALUE!</v>
      </c>
      <c r="ACF15" t="e">
        <f t="shared" si="11"/>
        <v>#VALUE!</v>
      </c>
      <c r="ACG15" t="e">
        <f t="shared" si="11"/>
        <v>#VALUE!</v>
      </c>
      <c r="ACH15">
        <f t="shared" si="11"/>
        <v>1.996951402032E-2</v>
      </c>
      <c r="ACI15">
        <f t="shared" si="11"/>
        <v>1.9969493336039999E-2</v>
      </c>
      <c r="ACJ15">
        <f t="shared" si="11"/>
        <v>1.9969472651760002E-2</v>
      </c>
      <c r="ACK15">
        <f t="shared" si="11"/>
        <v>1.9969458862239997E-2</v>
      </c>
      <c r="ACL15">
        <f t="shared" si="11"/>
        <v>1.996943817796E-2</v>
      </c>
      <c r="ACM15">
        <f t="shared" si="11"/>
        <v>1.9969417493679999E-2</v>
      </c>
      <c r="ACN15">
        <f t="shared" si="11"/>
        <v>1.9969403704160001E-2</v>
      </c>
      <c r="ACO15">
        <f t="shared" si="11"/>
        <v>1.9969376125119998E-2</v>
      </c>
      <c r="ACP15">
        <f t="shared" si="11"/>
        <v>1.9969355440840001E-2</v>
      </c>
      <c r="ACQ15">
        <f t="shared" si="11"/>
        <v>1.996933475656E-2</v>
      </c>
      <c r="ACR15">
        <f t="shared" si="11"/>
        <v>1.9969320967040002E-2</v>
      </c>
      <c r="ACS15">
        <f t="shared" si="11"/>
        <v>1.9969300282759998E-2</v>
      </c>
      <c r="ACT15">
        <f t="shared" si="11"/>
        <v>1.996928649324E-2</v>
      </c>
      <c r="ACU15" t="e">
        <f t="shared" si="11"/>
        <v>#VALUE!</v>
      </c>
      <c r="ACV15" t="e">
        <f t="shared" ref="ACV15:AFG15" si="12">ACV10*0.00689476</f>
        <v>#VALUE!</v>
      </c>
      <c r="ACW15" t="e">
        <f t="shared" si="12"/>
        <v>#VALUE!</v>
      </c>
      <c r="ACX15" t="e">
        <f t="shared" si="12"/>
        <v>#VALUE!</v>
      </c>
      <c r="ACY15" t="e">
        <f t="shared" si="12"/>
        <v>#VALUE!</v>
      </c>
      <c r="ACZ15">
        <f t="shared" si="12"/>
        <v>1.996956228364E-2</v>
      </c>
      <c r="ADA15">
        <f t="shared" si="12"/>
        <v>1.996954159936E-2</v>
      </c>
      <c r="ADB15">
        <f t="shared" si="12"/>
        <v>1.9969679494559998E-2</v>
      </c>
      <c r="ADC15">
        <f t="shared" si="12"/>
        <v>1.9969507125560001E-2</v>
      </c>
      <c r="ADD15">
        <f t="shared" si="12"/>
        <v>1.9969493336039999E-2</v>
      </c>
      <c r="ADE15">
        <f t="shared" si="12"/>
        <v>1.9969479546519998E-2</v>
      </c>
      <c r="ADF15">
        <f t="shared" si="12"/>
        <v>1.9969596757439999E-2</v>
      </c>
      <c r="ADG15">
        <f t="shared" si="12"/>
        <v>1.9969431283199997E-2</v>
      </c>
      <c r="ADH15">
        <f t="shared" si="12"/>
        <v>1.9969569178399999E-2</v>
      </c>
      <c r="ADI15">
        <f t="shared" si="12"/>
        <v>1.9969396809399999E-2</v>
      </c>
      <c r="ADJ15">
        <f t="shared" si="12"/>
        <v>1.9969376125119998E-2</v>
      </c>
      <c r="ADK15">
        <f t="shared" si="12"/>
        <v>1.9969355440840001E-2</v>
      </c>
      <c r="ADL15">
        <f t="shared" si="12"/>
        <v>1.9969341651319999E-2</v>
      </c>
      <c r="ADM15" t="e">
        <f t="shared" si="12"/>
        <v>#VALUE!</v>
      </c>
      <c r="ADN15" t="e">
        <f t="shared" si="12"/>
        <v>#VALUE!</v>
      </c>
      <c r="ADO15" t="e">
        <f t="shared" si="12"/>
        <v>#VALUE!</v>
      </c>
      <c r="ADP15" t="e">
        <f t="shared" si="12"/>
        <v>#VALUE!</v>
      </c>
      <c r="ADQ15" t="e">
        <f t="shared" si="12"/>
        <v>#VALUE!</v>
      </c>
      <c r="ADR15">
        <f t="shared" si="12"/>
        <v>1.9969527809839998E-2</v>
      </c>
      <c r="ADS15">
        <f t="shared" si="12"/>
        <v>1.9969507125560001E-2</v>
      </c>
      <c r="ADT15">
        <f t="shared" si="12"/>
        <v>1.996948644128E-2</v>
      </c>
      <c r="ADU15">
        <f t="shared" si="12"/>
        <v>1.9969610546959997E-2</v>
      </c>
      <c r="ADV15">
        <f t="shared" si="12"/>
        <v>1.9969458862239997E-2</v>
      </c>
      <c r="ADW15">
        <f t="shared" si="12"/>
        <v>1.996943817796E-2</v>
      </c>
      <c r="ADX15">
        <f t="shared" si="12"/>
        <v>1.996943817796E-2</v>
      </c>
      <c r="ADY15">
        <f t="shared" si="12"/>
        <v>1.996938991464E-2</v>
      </c>
      <c r="ADZ15">
        <f t="shared" si="12"/>
        <v>1.996951402032E-2</v>
      </c>
      <c r="AEA15">
        <f t="shared" si="12"/>
        <v>1.9969355440840001E-2</v>
      </c>
      <c r="AEB15" t="e">
        <f t="shared" si="12"/>
        <v>#VALUE!</v>
      </c>
      <c r="AEC15">
        <f t="shared" si="12"/>
        <v>1.996931407228E-2</v>
      </c>
      <c r="AED15">
        <f t="shared" si="12"/>
        <v>1.9969300282759998E-2</v>
      </c>
      <c r="AEE15" t="e">
        <f t="shared" si="12"/>
        <v>#VALUE!</v>
      </c>
      <c r="AEF15" t="e">
        <f t="shared" si="12"/>
        <v>#VALUE!</v>
      </c>
      <c r="AEG15" t="e">
        <f t="shared" si="12"/>
        <v>#VALUE!</v>
      </c>
      <c r="AEH15" t="e">
        <f t="shared" si="12"/>
        <v>#VALUE!</v>
      </c>
      <c r="AEI15" t="e">
        <f t="shared" si="12"/>
        <v>#VALUE!</v>
      </c>
      <c r="AEJ15">
        <f t="shared" si="12"/>
        <v>1.9969658810280001E-2</v>
      </c>
      <c r="AEK15">
        <f t="shared" si="12"/>
        <v>1.9969638126E-2</v>
      </c>
      <c r="AEL15">
        <f t="shared" si="12"/>
        <v>1.9969472651760002E-2</v>
      </c>
      <c r="AEM15">
        <f t="shared" si="12"/>
        <v>1.9969458862239997E-2</v>
      </c>
      <c r="AEN15" t="e">
        <f t="shared" si="12"/>
        <v>#VALUE!</v>
      </c>
      <c r="AEO15">
        <f t="shared" si="12"/>
        <v>1.996956228364E-2</v>
      </c>
      <c r="AEP15">
        <f t="shared" si="12"/>
        <v>1.9969403704160001E-2</v>
      </c>
      <c r="AEQ15">
        <f t="shared" si="12"/>
        <v>1.9969520915079999E-2</v>
      </c>
      <c r="AER15">
        <f t="shared" si="12"/>
        <v>1.9969500230799998E-2</v>
      </c>
      <c r="AES15">
        <f t="shared" si="12"/>
        <v>1.996933475656E-2</v>
      </c>
      <c r="AET15">
        <f t="shared" si="12"/>
        <v>1.9969320967040002E-2</v>
      </c>
      <c r="AEU15">
        <f t="shared" si="12"/>
        <v>1.9969300282759998E-2</v>
      </c>
      <c r="AEV15">
        <f t="shared" si="12"/>
        <v>1.996928649324E-2</v>
      </c>
      <c r="AEW15" t="e">
        <f t="shared" si="12"/>
        <v>#VALUE!</v>
      </c>
      <c r="AEX15" t="e">
        <f t="shared" si="12"/>
        <v>#VALUE!</v>
      </c>
      <c r="AEY15" t="e">
        <f t="shared" si="12"/>
        <v>#VALUE!</v>
      </c>
      <c r="AEZ15" t="e">
        <f t="shared" si="12"/>
        <v>#VALUE!</v>
      </c>
      <c r="AFA15" t="e">
        <f t="shared" si="12"/>
        <v>#VALUE!</v>
      </c>
      <c r="AFB15" t="e">
        <f t="shared" si="12"/>
        <v>#VALUE!</v>
      </c>
      <c r="AFC15" t="e">
        <f t="shared" si="12"/>
        <v>#VALUE!</v>
      </c>
      <c r="AFD15" t="e">
        <f t="shared" si="12"/>
        <v>#VALUE!</v>
      </c>
      <c r="AFE15" t="e">
        <f t="shared" si="12"/>
        <v>#VALUE!</v>
      </c>
      <c r="AFF15" t="e">
        <f t="shared" si="12"/>
        <v>#VALUE!</v>
      </c>
      <c r="AFG15" t="e">
        <f t="shared" si="12"/>
        <v>#VALUE!</v>
      </c>
      <c r="AFH15" t="e">
        <f t="shared" ref="AFH15:AHS15" si="13">AFH10*0.00689476</f>
        <v>#VALUE!</v>
      </c>
      <c r="AFI15" t="e">
        <f t="shared" si="13"/>
        <v>#VALUE!</v>
      </c>
      <c r="AFJ15" t="e">
        <f t="shared" si="13"/>
        <v>#VALUE!</v>
      </c>
      <c r="AFK15" t="e">
        <f t="shared" si="13"/>
        <v>#VALUE!</v>
      </c>
      <c r="AFL15" t="e">
        <f t="shared" si="13"/>
        <v>#VALUE!</v>
      </c>
      <c r="AFM15" t="e">
        <f t="shared" si="13"/>
        <v>#VALUE!</v>
      </c>
      <c r="AFN15" t="e">
        <f t="shared" si="13"/>
        <v>#VALUE!</v>
      </c>
      <c r="AFO15" t="e">
        <f t="shared" si="13"/>
        <v>#VALUE!</v>
      </c>
      <c r="AFP15" t="e">
        <f t="shared" si="13"/>
        <v>#VALUE!</v>
      </c>
      <c r="AFQ15" t="e">
        <f t="shared" si="13"/>
        <v>#VALUE!</v>
      </c>
      <c r="AFR15" t="e">
        <f t="shared" si="13"/>
        <v>#VALUE!</v>
      </c>
      <c r="AFS15" t="e">
        <f t="shared" si="13"/>
        <v>#VALUE!</v>
      </c>
      <c r="AFT15">
        <f t="shared" si="13"/>
        <v>1.9969520915079999E-2</v>
      </c>
      <c r="AFU15">
        <f t="shared" si="13"/>
        <v>1.9969500230799998E-2</v>
      </c>
      <c r="AFV15">
        <f t="shared" si="13"/>
        <v>1.9969479546519998E-2</v>
      </c>
      <c r="AFW15">
        <f t="shared" si="13"/>
        <v>1.9969465757E-2</v>
      </c>
      <c r="AFX15">
        <f t="shared" si="13"/>
        <v>1.9969617441719999E-2</v>
      </c>
      <c r="AFY15">
        <f t="shared" si="13"/>
        <v>1.9969576073159998E-2</v>
      </c>
      <c r="AFZ15">
        <f t="shared" si="13"/>
        <v>1.9969417493679999E-2</v>
      </c>
      <c r="AGA15">
        <f t="shared" si="13"/>
        <v>1.996938991464E-2</v>
      </c>
      <c r="AGB15">
        <f t="shared" si="13"/>
        <v>1.9969369230359999E-2</v>
      </c>
      <c r="AGC15">
        <f t="shared" si="13"/>
        <v>1.9969348546079999E-2</v>
      </c>
      <c r="AGD15">
        <f t="shared" si="13"/>
        <v>1.996933475656E-2</v>
      </c>
      <c r="AGE15">
        <f t="shared" si="13"/>
        <v>1.996931407228E-2</v>
      </c>
      <c r="AGF15">
        <f t="shared" si="13"/>
        <v>1.9969300282759998E-2</v>
      </c>
      <c r="AGG15" t="e">
        <f t="shared" si="13"/>
        <v>#VALUE!</v>
      </c>
      <c r="AGH15" t="e">
        <f t="shared" si="13"/>
        <v>#VALUE!</v>
      </c>
      <c r="AGI15" t="e">
        <f t="shared" si="13"/>
        <v>#VALUE!</v>
      </c>
      <c r="AGJ15" t="e">
        <f t="shared" si="13"/>
        <v>#VALUE!</v>
      </c>
      <c r="AGK15" t="e">
        <f t="shared" si="13"/>
        <v>#VALUE!</v>
      </c>
      <c r="AGL15" t="e">
        <f t="shared" si="13"/>
        <v>#VALUE!</v>
      </c>
      <c r="AGM15" t="e">
        <f t="shared" si="13"/>
        <v>#VALUE!</v>
      </c>
      <c r="AGN15" t="e">
        <f t="shared" si="13"/>
        <v>#VALUE!</v>
      </c>
      <c r="AGO15">
        <f t="shared" si="13"/>
        <v>1.9969458862239997E-2</v>
      </c>
      <c r="AGP15" t="e">
        <f t="shared" si="13"/>
        <v>#VALUE!</v>
      </c>
      <c r="AGQ15">
        <f t="shared" si="13"/>
        <v>1.9969424388439998E-2</v>
      </c>
      <c r="AGR15" t="e">
        <f t="shared" si="13"/>
        <v>#VALUE!</v>
      </c>
      <c r="AGS15">
        <f t="shared" si="13"/>
        <v>1.9969520915079999E-2</v>
      </c>
      <c r="AGT15" t="e">
        <f t="shared" si="13"/>
        <v>#VALUE!</v>
      </c>
      <c r="AGU15">
        <f t="shared" si="13"/>
        <v>1.9969493336039999E-2</v>
      </c>
      <c r="AGV15" t="e">
        <f t="shared" si="13"/>
        <v>#VALUE!</v>
      </c>
      <c r="AGW15" t="e">
        <f t="shared" si="13"/>
        <v>#VALUE!</v>
      </c>
      <c r="AGX15">
        <f t="shared" si="13"/>
        <v>1.996928649324E-2</v>
      </c>
      <c r="AGY15" t="e">
        <f t="shared" si="13"/>
        <v>#VALUE!</v>
      </c>
      <c r="AGZ15" t="e">
        <f t="shared" si="13"/>
        <v>#VALUE!</v>
      </c>
      <c r="AHA15" t="e">
        <f t="shared" si="13"/>
        <v>#VALUE!</v>
      </c>
      <c r="AHB15" t="e">
        <f t="shared" si="13"/>
        <v>#VALUE!</v>
      </c>
      <c r="AHC15" t="e">
        <f t="shared" si="13"/>
        <v>#VALUE!</v>
      </c>
      <c r="AHD15">
        <f t="shared" si="13"/>
        <v>1.9969555388880001E-2</v>
      </c>
      <c r="AHE15">
        <f t="shared" si="13"/>
        <v>1.99695347046E-2</v>
      </c>
      <c r="AHF15">
        <f t="shared" si="13"/>
        <v>1.9969658810280001E-2</v>
      </c>
      <c r="AHG15">
        <f t="shared" si="13"/>
        <v>1.9969500230799998E-2</v>
      </c>
      <c r="AHH15">
        <f t="shared" si="13"/>
        <v>1.9969479546519998E-2</v>
      </c>
      <c r="AHI15">
        <f t="shared" si="13"/>
        <v>1.9969465757E-2</v>
      </c>
      <c r="AHJ15">
        <f t="shared" si="13"/>
        <v>1.9969445072719999E-2</v>
      </c>
      <c r="AHK15">
        <f t="shared" si="13"/>
        <v>1.9969424388439998E-2</v>
      </c>
      <c r="AHL15">
        <f t="shared" si="13"/>
        <v>1.9969403704160001E-2</v>
      </c>
      <c r="AHM15">
        <f t="shared" si="13"/>
        <v>1.996938991464E-2</v>
      </c>
      <c r="AHN15">
        <f t="shared" si="13"/>
        <v>1.99693623356E-2</v>
      </c>
      <c r="AHO15">
        <f t="shared" si="13"/>
        <v>1.9969493336039999E-2</v>
      </c>
      <c r="AHP15" t="e">
        <f t="shared" si="13"/>
        <v>#VALUE!</v>
      </c>
      <c r="AHQ15" t="e">
        <f t="shared" si="13"/>
        <v>#VALUE!</v>
      </c>
      <c r="AHR15" t="e">
        <f t="shared" si="13"/>
        <v>#VALUE!</v>
      </c>
      <c r="AHS15" t="e">
        <f t="shared" si="13"/>
        <v>#VALUE!</v>
      </c>
      <c r="AHT15" t="e">
        <f t="shared" ref="AHT15:AKE15" si="14">AHT10*0.00689476</f>
        <v>#VALUE!</v>
      </c>
      <c r="AHU15" t="e">
        <f t="shared" si="14"/>
        <v>#VALUE!</v>
      </c>
      <c r="AHV15">
        <f t="shared" si="14"/>
        <v>1.99695347046E-2</v>
      </c>
      <c r="AHW15">
        <f t="shared" si="14"/>
        <v>1.996951402032E-2</v>
      </c>
      <c r="AHX15">
        <f t="shared" si="14"/>
        <v>1.9969493336039999E-2</v>
      </c>
      <c r="AHY15">
        <f t="shared" si="14"/>
        <v>1.9969472651760002E-2</v>
      </c>
      <c r="AHZ15" t="e">
        <f t="shared" si="14"/>
        <v>#VALUE!</v>
      </c>
      <c r="AIA15">
        <f t="shared" si="14"/>
        <v>1.996943817796E-2</v>
      </c>
      <c r="AIB15">
        <f t="shared" si="14"/>
        <v>1.9969417493679999E-2</v>
      </c>
      <c r="AIC15">
        <f t="shared" si="14"/>
        <v>1.9969403704160001E-2</v>
      </c>
      <c r="AID15">
        <f t="shared" si="14"/>
        <v>1.9969376125119998E-2</v>
      </c>
      <c r="AIE15">
        <f t="shared" si="14"/>
        <v>1.99693623356E-2</v>
      </c>
      <c r="AIF15">
        <f t="shared" si="14"/>
        <v>1.9969341651319999E-2</v>
      </c>
      <c r="AIG15">
        <f t="shared" si="14"/>
        <v>1.9969320967040002E-2</v>
      </c>
      <c r="AIH15">
        <f t="shared" si="14"/>
        <v>1.9969307177519997E-2</v>
      </c>
      <c r="AII15" t="e">
        <f t="shared" si="14"/>
        <v>#VALUE!</v>
      </c>
      <c r="AIJ15" t="e">
        <f t="shared" si="14"/>
        <v>#VALUE!</v>
      </c>
      <c r="AIK15" t="e">
        <f t="shared" si="14"/>
        <v>#VALUE!</v>
      </c>
      <c r="AIL15" t="e">
        <f t="shared" si="14"/>
        <v>#VALUE!</v>
      </c>
      <c r="AIM15" t="e">
        <f t="shared" si="14"/>
        <v>#VALUE!</v>
      </c>
      <c r="AIN15">
        <f t="shared" si="14"/>
        <v>1.9969700178839998E-2</v>
      </c>
      <c r="AIO15">
        <f t="shared" si="14"/>
        <v>1.9969672599799999E-2</v>
      </c>
      <c r="AIP15">
        <f t="shared" si="14"/>
        <v>1.996951402032E-2</v>
      </c>
      <c r="AIQ15">
        <f t="shared" si="14"/>
        <v>1.9969638126E-2</v>
      </c>
      <c r="AIR15">
        <f t="shared" si="14"/>
        <v>1.9969479546519998E-2</v>
      </c>
      <c r="AIS15">
        <f t="shared" si="14"/>
        <v>1.9969458862239997E-2</v>
      </c>
      <c r="AIT15">
        <f t="shared" si="14"/>
        <v>1.996943817796E-2</v>
      </c>
      <c r="AIU15">
        <f t="shared" si="14"/>
        <v>1.9969417493679999E-2</v>
      </c>
      <c r="AIV15">
        <f t="shared" si="14"/>
        <v>1.9969396809399999E-2</v>
      </c>
      <c r="AIW15">
        <f t="shared" si="14"/>
        <v>1.9969383019880001E-2</v>
      </c>
      <c r="AIX15">
        <f t="shared" si="14"/>
        <v>1.996951402032E-2</v>
      </c>
      <c r="AIY15" t="e">
        <f t="shared" si="14"/>
        <v>#VALUE!</v>
      </c>
      <c r="AIZ15">
        <f t="shared" si="14"/>
        <v>1.9969327861799998E-2</v>
      </c>
      <c r="AJA15" t="e">
        <f t="shared" si="14"/>
        <v>#VALUE!</v>
      </c>
      <c r="AJB15" t="e">
        <f t="shared" si="14"/>
        <v>#VALUE!</v>
      </c>
      <c r="AJC15" t="e">
        <f t="shared" si="14"/>
        <v>#VALUE!</v>
      </c>
      <c r="AJD15" t="e">
        <f t="shared" si="14"/>
        <v>#VALUE!</v>
      </c>
      <c r="AJE15" t="e">
        <f t="shared" si="14"/>
        <v>#VALUE!</v>
      </c>
      <c r="AJF15">
        <f t="shared" si="14"/>
        <v>2.4149408273869163E-4</v>
      </c>
      <c r="AJG15" t="e">
        <f t="shared" si="14"/>
        <v>#VALUE!</v>
      </c>
      <c r="AJH15" t="e">
        <f t="shared" si="14"/>
        <v>#VALUE!</v>
      </c>
      <c r="AJI15">
        <f t="shared" si="14"/>
        <v>4.9917441871600004E-3</v>
      </c>
      <c r="AJJ15">
        <f t="shared" si="14"/>
        <v>1.9969603652200001E-2</v>
      </c>
      <c r="AJK15" t="e">
        <f t="shared" si="14"/>
        <v>#VALUE!</v>
      </c>
      <c r="AJL15">
        <f t="shared" si="14"/>
        <v>1.006598417772E-2</v>
      </c>
      <c r="AJM15" t="e">
        <f t="shared" si="14"/>
        <v>#VALUE!</v>
      </c>
      <c r="AJN15" t="e">
        <f t="shared" si="14"/>
        <v>#VALUE!</v>
      </c>
      <c r="AJO15">
        <f t="shared" si="14"/>
        <v>1.9969355440840001E-2</v>
      </c>
      <c r="AJP15" t="e">
        <f t="shared" si="14"/>
        <v>#VALUE!</v>
      </c>
      <c r="AJQ15" t="e">
        <f t="shared" si="14"/>
        <v>#VALUE!</v>
      </c>
      <c r="AJR15" t="e">
        <f t="shared" si="14"/>
        <v>#VALUE!</v>
      </c>
      <c r="AJS15" t="e">
        <f t="shared" si="14"/>
        <v>#VALUE!</v>
      </c>
      <c r="AJT15" t="e">
        <f t="shared" si="14"/>
        <v>#VALUE!</v>
      </c>
      <c r="AJU15" t="e">
        <f t="shared" si="14"/>
        <v>#VALUE!</v>
      </c>
      <c r="AJV15" t="e">
        <f t="shared" si="14"/>
        <v>#VALUE!</v>
      </c>
      <c r="AJW15" t="e">
        <f t="shared" si="14"/>
        <v>#VALUE!</v>
      </c>
      <c r="AJX15">
        <f t="shared" si="14"/>
        <v>1.9969527809839998E-2</v>
      </c>
      <c r="AJY15">
        <f t="shared" si="14"/>
        <v>1.9969500230799998E-2</v>
      </c>
      <c r="AJZ15">
        <f t="shared" si="14"/>
        <v>1.996948644128E-2</v>
      </c>
      <c r="AKA15">
        <f t="shared" si="14"/>
        <v>1.9969465757E-2</v>
      </c>
      <c r="AKB15">
        <f t="shared" si="14"/>
        <v>1.9969458862239997E-2</v>
      </c>
      <c r="AKC15">
        <f t="shared" si="14"/>
        <v>1.996943817796E-2</v>
      </c>
      <c r="AKD15">
        <f t="shared" si="14"/>
        <v>1.9969417493679999E-2</v>
      </c>
      <c r="AKE15">
        <f t="shared" si="14"/>
        <v>1.9969396809399999E-2</v>
      </c>
      <c r="AKF15">
        <f t="shared" ref="AKF15:AMQ15" si="15">AKF10*0.00689476</f>
        <v>1.9969376125119998E-2</v>
      </c>
      <c r="AKG15">
        <f t="shared" si="15"/>
        <v>1.9969355440840001E-2</v>
      </c>
      <c r="AKH15">
        <f t="shared" si="15"/>
        <v>1.996933475656E-2</v>
      </c>
      <c r="AKI15">
        <f t="shared" si="15"/>
        <v>1.996931407228E-2</v>
      </c>
      <c r="AKJ15">
        <f t="shared" si="15"/>
        <v>1.9969300282759998E-2</v>
      </c>
      <c r="AKK15" t="e">
        <f t="shared" si="15"/>
        <v>#VALUE!</v>
      </c>
      <c r="AKL15" t="e">
        <f t="shared" si="15"/>
        <v>#VALUE!</v>
      </c>
      <c r="AKM15" t="e">
        <f t="shared" si="15"/>
        <v>#VALUE!</v>
      </c>
      <c r="AKN15" t="e">
        <f t="shared" si="15"/>
        <v>#VALUE!</v>
      </c>
      <c r="AKO15" t="e">
        <f t="shared" si="15"/>
        <v>#VALUE!</v>
      </c>
      <c r="AKP15" t="e">
        <f t="shared" si="15"/>
        <v>#VALUE!</v>
      </c>
      <c r="AKQ15">
        <f t="shared" si="15"/>
        <v>1.9969672599799999E-2</v>
      </c>
      <c r="AKR15" t="e">
        <f t="shared" si="15"/>
        <v>#VALUE!</v>
      </c>
      <c r="AKS15" t="e">
        <f t="shared" si="15"/>
        <v>#VALUE!</v>
      </c>
      <c r="AKT15" t="e">
        <f t="shared" si="15"/>
        <v>#VALUE!</v>
      </c>
      <c r="AKU15">
        <f t="shared" si="15"/>
        <v>4.9917235028799998E-3</v>
      </c>
      <c r="AKV15" t="e">
        <f t="shared" si="15"/>
        <v>#VALUE!</v>
      </c>
      <c r="AKW15" t="e">
        <f t="shared" si="15"/>
        <v>#VALUE!</v>
      </c>
      <c r="AKX15" t="e">
        <f t="shared" si="15"/>
        <v>#VALUE!</v>
      </c>
      <c r="AKY15" t="e">
        <f t="shared" si="15"/>
        <v>#VALUE!</v>
      </c>
      <c r="AKZ15" t="e">
        <f t="shared" si="15"/>
        <v>#VALUE!</v>
      </c>
      <c r="ALA15" t="e">
        <f t="shared" si="15"/>
        <v>#VALUE!</v>
      </c>
      <c r="ALB15" t="e">
        <f t="shared" si="15"/>
        <v>#VALUE!</v>
      </c>
      <c r="ALC15" t="e">
        <f t="shared" si="15"/>
        <v>#VALUE!</v>
      </c>
      <c r="ALD15" t="e">
        <f t="shared" si="15"/>
        <v>#VALUE!</v>
      </c>
      <c r="ALE15" t="e">
        <f t="shared" si="15"/>
        <v>#VALUE!</v>
      </c>
      <c r="ALF15" t="e">
        <f t="shared" si="15"/>
        <v>#VALUE!</v>
      </c>
      <c r="ALG15" t="e">
        <f t="shared" si="15"/>
        <v>#VALUE!</v>
      </c>
      <c r="ALH15">
        <f t="shared" si="15"/>
        <v>1.9969520915079999E-2</v>
      </c>
      <c r="ALI15">
        <f t="shared" si="15"/>
        <v>1.9969645020759999E-2</v>
      </c>
      <c r="ALJ15">
        <f t="shared" si="15"/>
        <v>1.996948644128E-2</v>
      </c>
      <c r="ALK15">
        <f t="shared" si="15"/>
        <v>1.9969465757E-2</v>
      </c>
      <c r="ALL15">
        <f t="shared" si="15"/>
        <v>1.9969451967480002E-2</v>
      </c>
      <c r="ALM15">
        <f t="shared" si="15"/>
        <v>1.996943817796E-2</v>
      </c>
      <c r="ALN15">
        <f t="shared" si="15"/>
        <v>1.9969417493679999E-2</v>
      </c>
      <c r="ALO15">
        <f t="shared" si="15"/>
        <v>1.9969396809399999E-2</v>
      </c>
      <c r="ALP15">
        <f t="shared" si="15"/>
        <v>1.9969376125119998E-2</v>
      </c>
      <c r="ALQ15">
        <f t="shared" si="15"/>
        <v>1.9969355440840001E-2</v>
      </c>
      <c r="ALR15">
        <f t="shared" si="15"/>
        <v>1.996933475656E-2</v>
      </c>
      <c r="ALS15">
        <f t="shared" si="15"/>
        <v>1.996931407228E-2</v>
      </c>
      <c r="ALT15">
        <f t="shared" si="15"/>
        <v>1.9969300282759998E-2</v>
      </c>
      <c r="ALU15" t="e">
        <f t="shared" si="15"/>
        <v>#VALUE!</v>
      </c>
      <c r="ALV15" t="e">
        <f t="shared" si="15"/>
        <v>#VALUE!</v>
      </c>
      <c r="ALW15" t="e">
        <f t="shared" si="15"/>
        <v>#VALUE!</v>
      </c>
      <c r="ALX15" t="e">
        <f t="shared" si="15"/>
        <v>#VALUE!</v>
      </c>
      <c r="ALY15" t="e">
        <f t="shared" si="15"/>
        <v>#VALUE!</v>
      </c>
      <c r="ALZ15">
        <f t="shared" si="15"/>
        <v>1.9969693284079999E-2</v>
      </c>
      <c r="AMA15">
        <f t="shared" si="15"/>
        <v>1.996951402032E-2</v>
      </c>
      <c r="AMB15">
        <f t="shared" si="15"/>
        <v>1.9969658810280001E-2</v>
      </c>
      <c r="AMC15">
        <f t="shared" si="15"/>
        <v>1.9969617441719999E-2</v>
      </c>
      <c r="AMD15">
        <f t="shared" si="15"/>
        <v>1.9969458862239997E-2</v>
      </c>
      <c r="AME15">
        <f t="shared" si="15"/>
        <v>1.996943817796E-2</v>
      </c>
      <c r="AMF15">
        <f t="shared" si="15"/>
        <v>1.9969424388439998E-2</v>
      </c>
      <c r="AMG15">
        <f t="shared" si="15"/>
        <v>1.996954159936E-2</v>
      </c>
      <c r="AMH15">
        <f t="shared" si="15"/>
        <v>1.9969369230359999E-2</v>
      </c>
      <c r="AMI15">
        <f t="shared" si="15"/>
        <v>1.99693623356E-2</v>
      </c>
      <c r="AMJ15" t="e">
        <f t="shared" si="15"/>
        <v>#VALUE!</v>
      </c>
      <c r="AMK15">
        <f t="shared" si="15"/>
        <v>1.9969320967040002E-2</v>
      </c>
      <c r="AML15">
        <f t="shared" si="15"/>
        <v>1.9969307177519997E-2</v>
      </c>
      <c r="AMM15" t="e">
        <f t="shared" si="15"/>
        <v>#VALUE!</v>
      </c>
      <c r="AMN15" t="e">
        <f t="shared" si="15"/>
        <v>#VALUE!</v>
      </c>
      <c r="AMO15" t="e">
        <f t="shared" si="15"/>
        <v>#VALUE!</v>
      </c>
      <c r="AMP15" t="e">
        <f t="shared" si="15"/>
        <v>#VALUE!</v>
      </c>
      <c r="AMQ15" t="e">
        <f t="shared" si="15"/>
        <v>#VALUE!</v>
      </c>
      <c r="AMR15">
        <f t="shared" ref="AMR15:AOA15" si="16">AMR10*0.00689476</f>
        <v>1.996954159936E-2</v>
      </c>
      <c r="AMS15">
        <f t="shared" si="16"/>
        <v>1.9969520915079999E-2</v>
      </c>
      <c r="AMT15">
        <f t="shared" si="16"/>
        <v>1.9969500230799998E-2</v>
      </c>
      <c r="AMU15">
        <f t="shared" si="16"/>
        <v>1.9969479546519998E-2</v>
      </c>
      <c r="AMV15">
        <f t="shared" si="16"/>
        <v>1.9969472651760002E-2</v>
      </c>
      <c r="AMW15">
        <f t="shared" si="16"/>
        <v>1.9969451967480002E-2</v>
      </c>
      <c r="AMX15">
        <f t="shared" si="16"/>
        <v>1.9969431283199997E-2</v>
      </c>
      <c r="AMY15">
        <f t="shared" si="16"/>
        <v>1.9969410598919997E-2</v>
      </c>
      <c r="AMZ15">
        <f t="shared" si="16"/>
        <v>1.9969396809399999E-2</v>
      </c>
      <c r="ANA15">
        <f t="shared" si="16"/>
        <v>1.9969376125119998E-2</v>
      </c>
      <c r="ANB15">
        <f t="shared" si="16"/>
        <v>1.9969355440840001E-2</v>
      </c>
      <c r="ANC15">
        <f t="shared" si="16"/>
        <v>1.996933475656E-2</v>
      </c>
      <c r="AND15">
        <f t="shared" si="16"/>
        <v>1.9969320967040002E-2</v>
      </c>
      <c r="ANE15" t="e">
        <f t="shared" si="16"/>
        <v>#VALUE!</v>
      </c>
      <c r="ANF15" t="e">
        <f t="shared" si="16"/>
        <v>#VALUE!</v>
      </c>
      <c r="ANG15" t="e">
        <f t="shared" si="16"/>
        <v>#VALUE!</v>
      </c>
      <c r="ANH15" t="e">
        <f t="shared" si="16"/>
        <v>#VALUE!</v>
      </c>
      <c r="ANI15" t="e">
        <f t="shared" si="16"/>
        <v>#VALUE!</v>
      </c>
      <c r="ANJ15">
        <f t="shared" si="16"/>
        <v>1.996956228364E-2</v>
      </c>
      <c r="ANK15">
        <f t="shared" si="16"/>
        <v>1.996954159936E-2</v>
      </c>
      <c r="ANL15">
        <f t="shared" si="16"/>
        <v>1.99695347046E-2</v>
      </c>
      <c r="ANM15">
        <f t="shared" si="16"/>
        <v>1.996948644128E-2</v>
      </c>
      <c r="ANN15">
        <f t="shared" si="16"/>
        <v>1.9969638126E-2</v>
      </c>
      <c r="ANO15">
        <f t="shared" si="16"/>
        <v>1.9969472651760002E-2</v>
      </c>
      <c r="ANP15">
        <f t="shared" si="16"/>
        <v>1.9969458862239997E-2</v>
      </c>
      <c r="ANQ15">
        <f t="shared" si="16"/>
        <v>1.996943817796E-2</v>
      </c>
      <c r="ANR15">
        <f t="shared" si="16"/>
        <v>1.9969417493679999E-2</v>
      </c>
      <c r="ANS15">
        <f t="shared" si="16"/>
        <v>1.996954159936E-2</v>
      </c>
      <c r="ANT15">
        <f t="shared" si="16"/>
        <v>1.996938991464E-2</v>
      </c>
      <c r="ANU15">
        <f t="shared" si="16"/>
        <v>1.9969355440840001E-2</v>
      </c>
      <c r="ANV15">
        <f t="shared" si="16"/>
        <v>1.9969341651319999E-2</v>
      </c>
      <c r="ANW15" t="e">
        <f t="shared" si="16"/>
        <v>#VALUE!</v>
      </c>
      <c r="ANX15" t="e">
        <f t="shared" si="16"/>
        <v>#VALUE!</v>
      </c>
      <c r="ANY15" t="e">
        <f t="shared" si="16"/>
        <v>#VALUE!</v>
      </c>
      <c r="ANZ15" t="e">
        <f t="shared" si="16"/>
        <v>#VALUE!</v>
      </c>
      <c r="AOA15" t="e">
        <f t="shared" si="16"/>
        <v>#VALUE!</v>
      </c>
      <c r="AOC15" t="e">
        <f t="shared" ref="AOC15:AOK15" si="17">AOC10*0.00689476</f>
        <v>#VALUE!</v>
      </c>
      <c r="AOD15">
        <f t="shared" si="17"/>
        <v>1.996966570504E-2</v>
      </c>
      <c r="AOE15" t="e">
        <f t="shared" si="17"/>
        <v>#VALUE!</v>
      </c>
      <c r="AOF15" t="e">
        <f t="shared" si="17"/>
        <v>#VALUE!</v>
      </c>
      <c r="AOG15" t="e">
        <f t="shared" si="17"/>
        <v>#VALUE!</v>
      </c>
      <c r="AOH15" t="e">
        <f t="shared" si="17"/>
        <v>#VALUE!</v>
      </c>
      <c r="AOI15" t="e">
        <f t="shared" si="17"/>
        <v>#VALUE!</v>
      </c>
      <c r="AOJ15" t="e">
        <f t="shared" si="17"/>
        <v>#VALUE!</v>
      </c>
      <c r="AOK15" t="e">
        <f t="shared" si="17"/>
        <v>#VALUE!</v>
      </c>
      <c r="AOO15" t="e">
        <f t="shared" ref="AOO15:APT15" si="18">AOO10*0.00689476</f>
        <v>#VALUE!</v>
      </c>
      <c r="AOP15" t="e">
        <f t="shared" si="18"/>
        <v>#VALUE!</v>
      </c>
      <c r="AOQ15" t="e">
        <f t="shared" si="18"/>
        <v>#VALUE!</v>
      </c>
      <c r="AOR15" t="e">
        <f t="shared" si="18"/>
        <v>#VALUE!</v>
      </c>
      <c r="AOS15" t="e">
        <f t="shared" si="18"/>
        <v>#VALUE!</v>
      </c>
      <c r="AOT15">
        <f t="shared" si="18"/>
        <v>1.9970706813799997E-2</v>
      </c>
      <c r="AOU15">
        <f t="shared" si="18"/>
        <v>1.997068612952E-2</v>
      </c>
      <c r="AOV15">
        <f t="shared" si="18"/>
        <v>1.9970644760959999E-2</v>
      </c>
      <c r="AOW15">
        <f t="shared" si="18"/>
        <v>1.9970568918599999E-2</v>
      </c>
      <c r="AOX15">
        <f t="shared" si="18"/>
        <v>1.997051376052E-2</v>
      </c>
      <c r="AOY15">
        <f t="shared" si="18"/>
        <v>1.9970431023400001E-2</v>
      </c>
      <c r="AOZ15">
        <f t="shared" si="18"/>
        <v>1.9970431023400001E-2</v>
      </c>
      <c r="APA15">
        <f t="shared" si="18"/>
        <v>1.9970258654400001E-2</v>
      </c>
      <c r="APB15">
        <f t="shared" si="18"/>
        <v>1.9970182812039997E-2</v>
      </c>
      <c r="APC15">
        <f t="shared" si="18"/>
        <v>1.9970134548719997E-2</v>
      </c>
      <c r="APD15">
        <f t="shared" si="18"/>
        <v>1.9970058706360001E-2</v>
      </c>
      <c r="APE15">
        <f t="shared" si="18"/>
        <v>1.9969913916399996E-2</v>
      </c>
      <c r="APF15">
        <f t="shared" si="18"/>
        <v>1.9969803600239998E-2</v>
      </c>
      <c r="APG15" t="e">
        <f t="shared" si="18"/>
        <v>#VALUE!</v>
      </c>
      <c r="APH15" t="e">
        <f t="shared" si="18"/>
        <v>#VALUE!</v>
      </c>
      <c r="API15" t="e">
        <f t="shared" si="18"/>
        <v>#VALUE!</v>
      </c>
      <c r="APJ15" t="e">
        <f t="shared" si="18"/>
        <v>#VALUE!</v>
      </c>
      <c r="APK15" t="e">
        <f t="shared" si="18"/>
        <v>#VALUE!</v>
      </c>
      <c r="APL15">
        <f t="shared" si="18"/>
        <v>1.9970706813799997E-2</v>
      </c>
      <c r="APM15">
        <f t="shared" si="18"/>
        <v>1.997068612952E-2</v>
      </c>
      <c r="APN15">
        <f t="shared" si="18"/>
        <v>1.9970630971440001E-2</v>
      </c>
      <c r="APO15">
        <f t="shared" si="18"/>
        <v>1.9970555129079998E-2</v>
      </c>
      <c r="APP15">
        <f t="shared" si="18"/>
        <v>1.9970486181479997E-2</v>
      </c>
      <c r="APQ15">
        <f t="shared" si="18"/>
        <v>1.9970403444359998E-2</v>
      </c>
      <c r="APR15">
        <f t="shared" si="18"/>
        <v>1.997031381248E-2</v>
      </c>
      <c r="APS15">
        <f t="shared" si="18"/>
        <v>1.997023797012E-2</v>
      </c>
      <c r="APT15">
        <f t="shared" si="18"/>
        <v>1.997011386444E-2</v>
      </c>
      <c r="APU15">
        <f t="shared" ref="APU15:AQU15" si="19">APU10*0.00689476</f>
        <v>1.9970072495879999E-2</v>
      </c>
      <c r="APV15">
        <f t="shared" si="19"/>
        <v>1.9970024232559998E-2</v>
      </c>
      <c r="APW15">
        <f t="shared" si="19"/>
        <v>1.9969996653519999E-2</v>
      </c>
      <c r="APX15">
        <f t="shared" si="19"/>
        <v>1.9969913916399996E-2</v>
      </c>
      <c r="APY15" t="e">
        <f t="shared" si="19"/>
        <v>#VALUE!</v>
      </c>
      <c r="APZ15" t="e">
        <f t="shared" si="19"/>
        <v>#VALUE!</v>
      </c>
      <c r="AQA15" t="e">
        <f t="shared" si="19"/>
        <v>#VALUE!</v>
      </c>
      <c r="AQB15" t="e">
        <f t="shared" si="19"/>
        <v>#VALUE!</v>
      </c>
      <c r="AQC15" t="e">
        <f t="shared" si="19"/>
        <v>#VALUE!</v>
      </c>
      <c r="AQD15">
        <f t="shared" si="19"/>
        <v>1.9970699919040002E-2</v>
      </c>
      <c r="AQE15">
        <f t="shared" si="19"/>
        <v>1.9970658550479997E-2</v>
      </c>
      <c r="AQF15">
        <f t="shared" si="19"/>
        <v>1.9970624076679998E-2</v>
      </c>
      <c r="AQG15">
        <f t="shared" si="19"/>
        <v>1.997056202384E-2</v>
      </c>
      <c r="AQH15">
        <f t="shared" si="19"/>
        <v>1.9970486181479997E-2</v>
      </c>
      <c r="AQI15">
        <f t="shared" si="19"/>
        <v>1.9970403444359998E-2</v>
      </c>
      <c r="AQJ15">
        <f t="shared" si="19"/>
        <v>1.9970320707239999E-2</v>
      </c>
      <c r="AQK15">
        <f t="shared" si="19"/>
        <v>1.9970258654400001E-2</v>
      </c>
      <c r="AQL15">
        <f t="shared" si="19"/>
        <v>1.997014144348E-2</v>
      </c>
      <c r="AQM15">
        <f t="shared" si="19"/>
        <v>1.99700862854E-2</v>
      </c>
      <c r="AQN15">
        <f t="shared" si="19"/>
        <v>1.9970024232559998E-2</v>
      </c>
      <c r="AQO15">
        <f t="shared" si="19"/>
        <v>1.996996217972E-2</v>
      </c>
      <c r="AQP15">
        <f t="shared" si="19"/>
        <v>1.9969900126879998E-2</v>
      </c>
      <c r="AQQ15" t="e">
        <f t="shared" si="19"/>
        <v>#VALUE!</v>
      </c>
      <c r="AQR15" t="e">
        <f t="shared" si="19"/>
        <v>#VALUE!</v>
      </c>
      <c r="AQS15" t="e">
        <f t="shared" si="19"/>
        <v>#VALUE!</v>
      </c>
      <c r="AQT15" t="e">
        <f t="shared" si="19"/>
        <v>#VALUE!</v>
      </c>
      <c r="AQU15" t="e">
        <f t="shared" si="19"/>
        <v>#VALUE!</v>
      </c>
    </row>
    <row r="18" spans="1:1023 1025:1134" x14ac:dyDescent="0.3">
      <c r="A18" t="s">
        <v>1278</v>
      </c>
      <c r="F18">
        <f>SUM(F15,F8,F9,F11)</f>
        <v>0.10473539303148</v>
      </c>
      <c r="H18">
        <f t="shared" ref="H18:BR18" si="20">SUM(H15,H8,H9,H11)</f>
        <v>0.10473435166292</v>
      </c>
      <c r="I18">
        <f t="shared" si="20"/>
        <v>0.10473433097863999</v>
      </c>
      <c r="J18">
        <f t="shared" si="20"/>
        <v>0.10473531029435999</v>
      </c>
      <c r="K18">
        <f t="shared" si="20"/>
        <v>0.10474025513627999</v>
      </c>
      <c r="L18">
        <f t="shared" si="20"/>
        <v>0.10473425513628</v>
      </c>
      <c r="M18">
        <f t="shared" si="20"/>
        <v>0.10473424134675999</v>
      </c>
      <c r="N18">
        <f t="shared" si="20"/>
        <v>0.10473322066247999</v>
      </c>
      <c r="O18">
        <f t="shared" si="20"/>
        <v>0.10473319997819999</v>
      </c>
      <c r="P18">
        <f t="shared" si="20"/>
        <v>0.10473317929392</v>
      </c>
      <c r="Q18">
        <f t="shared" si="20"/>
        <v>0.10473317239916</v>
      </c>
      <c r="R18">
        <f t="shared" si="20"/>
        <v>0.10473315171487999</v>
      </c>
      <c r="X18">
        <f t="shared" si="20"/>
        <v>0.10473537924196</v>
      </c>
      <c r="Y18">
        <f t="shared" si="20"/>
        <v>0.10473536545244</v>
      </c>
      <c r="AA18">
        <f t="shared" si="20"/>
        <v>0.10473432408387999</v>
      </c>
      <c r="AB18">
        <f t="shared" si="20"/>
        <v>0.10473530339959999</v>
      </c>
      <c r="AC18">
        <f t="shared" si="20"/>
        <v>0.1047342689258</v>
      </c>
      <c r="AD18">
        <f t="shared" si="20"/>
        <v>0.10473425513628</v>
      </c>
      <c r="AE18">
        <f t="shared" si="20"/>
        <v>0.104734234452</v>
      </c>
      <c r="AF18">
        <f t="shared" si="20"/>
        <v>0.10473421376771999</v>
      </c>
      <c r="AG18">
        <f t="shared" si="20"/>
        <v>0.10473319308343999</v>
      </c>
      <c r="AH18">
        <f t="shared" si="20"/>
        <v>0.10473317929392</v>
      </c>
      <c r="AI18">
        <f t="shared" si="20"/>
        <v>0.10473315860964</v>
      </c>
      <c r="AJ18">
        <f t="shared" si="20"/>
        <v>0.10473314482012</v>
      </c>
      <c r="AP18">
        <f t="shared" si="20"/>
        <v>0.10473541371575999</v>
      </c>
      <c r="AQ18">
        <f t="shared" si="20"/>
        <v>0.10473539303148</v>
      </c>
      <c r="AS18">
        <f t="shared" si="20"/>
        <v>0.10473435166292</v>
      </c>
      <c r="AT18">
        <f t="shared" si="20"/>
        <v>0.10473533097863999</v>
      </c>
      <c r="AU18">
        <f t="shared" si="20"/>
        <v>0.10473430339959999</v>
      </c>
      <c r="AV18">
        <f t="shared" si="20"/>
        <v>0.10473427582056</v>
      </c>
      <c r="AW18">
        <f t="shared" si="20"/>
        <v>0.1047342689258</v>
      </c>
      <c r="AX18">
        <f t="shared" si="20"/>
        <v>0.10473324824152</v>
      </c>
      <c r="AY18">
        <f t="shared" si="20"/>
        <v>0.10473322755723999</v>
      </c>
      <c r="AZ18">
        <f t="shared" si="20"/>
        <v>0.10473320687295999</v>
      </c>
      <c r="BA18">
        <f t="shared" si="20"/>
        <v>0.10473319308343999</v>
      </c>
      <c r="BB18">
        <f t="shared" si="20"/>
        <v>0.10473317239916</v>
      </c>
      <c r="BH18">
        <f t="shared" si="20"/>
        <v>0.10473537924196</v>
      </c>
      <c r="BI18">
        <f t="shared" si="20"/>
        <v>0.10473536545244</v>
      </c>
      <c r="BJ18">
        <f t="shared" si="20"/>
        <v>0.1047343378734</v>
      </c>
      <c r="BK18">
        <f t="shared" si="20"/>
        <v>0.10473431718911999</v>
      </c>
      <c r="BL18">
        <f t="shared" si="20"/>
        <v>0.10473529650483999</v>
      </c>
      <c r="BM18">
        <f t="shared" si="20"/>
        <v>0.1047342689258</v>
      </c>
      <c r="BN18">
        <f t="shared" si="20"/>
        <v>0.10473424824152</v>
      </c>
      <c r="BO18">
        <f t="shared" si="20"/>
        <v>0.10473422755723999</v>
      </c>
      <c r="BP18">
        <f t="shared" si="20"/>
        <v>0.10473421376771999</v>
      </c>
      <c r="BQ18">
        <f t="shared" si="20"/>
        <v>0.10473319308343999</v>
      </c>
      <c r="BR18">
        <f t="shared" si="20"/>
        <v>0.10473317239916</v>
      </c>
      <c r="BS18">
        <f t="shared" ref="BS18:ED18" si="21">SUM(BS15,BS8,BS9,BS11)</f>
        <v>0.10473315860964</v>
      </c>
      <c r="BZ18">
        <f t="shared" si="21"/>
        <v>0.10474376534851999</v>
      </c>
      <c r="CA18">
        <f t="shared" si="21"/>
        <v>0.10473537924196</v>
      </c>
      <c r="CB18">
        <f t="shared" si="21"/>
        <v>0.10473535166292</v>
      </c>
      <c r="CC18">
        <f t="shared" si="21"/>
        <v>0.1047343378734</v>
      </c>
      <c r="CD18">
        <f t="shared" si="21"/>
        <v>0.10473531718911999</v>
      </c>
      <c r="CE18">
        <f t="shared" si="21"/>
        <v>0.10473428961007999</v>
      </c>
      <c r="CF18">
        <f t="shared" si="21"/>
        <v>0.10473426203104</v>
      </c>
      <c r="CG18">
        <f t="shared" si="21"/>
        <v>0.10473424824152</v>
      </c>
      <c r="CH18">
        <f t="shared" si="21"/>
        <v>0.104734234452</v>
      </c>
      <c r="CI18">
        <f t="shared" si="21"/>
        <v>0.10473321376771999</v>
      </c>
      <c r="CK18">
        <f t="shared" si="21"/>
        <v>0.10473317929392</v>
      </c>
      <c r="CL18">
        <f t="shared" si="21"/>
        <v>0.10473315860964</v>
      </c>
      <c r="CR18">
        <f t="shared" si="21"/>
        <v>0.10473536545244</v>
      </c>
      <c r="CS18">
        <f t="shared" si="21"/>
        <v>0.1047353378734</v>
      </c>
      <c r="CT18">
        <f t="shared" si="21"/>
        <v>0.10473531718911999</v>
      </c>
      <c r="CU18">
        <f t="shared" si="21"/>
        <v>0.10473430339959999</v>
      </c>
      <c r="CV18">
        <f t="shared" si="21"/>
        <v>0.10473528271532</v>
      </c>
      <c r="CW18">
        <f t="shared" si="21"/>
        <v>0.10473424824152</v>
      </c>
      <c r="CX18">
        <f t="shared" si="21"/>
        <v>0.10473422755723999</v>
      </c>
      <c r="CY18">
        <f t="shared" si="21"/>
        <v>0.10473421376771999</v>
      </c>
      <c r="CZ18">
        <f t="shared" si="21"/>
        <v>0.10473419308343999</v>
      </c>
      <c r="DA18">
        <f t="shared" si="21"/>
        <v>0.10473317239916</v>
      </c>
      <c r="DB18">
        <f t="shared" si="21"/>
        <v>0.10473315860964</v>
      </c>
      <c r="DC18">
        <f t="shared" si="21"/>
        <v>0.10473313792535999</v>
      </c>
      <c r="DD18">
        <f t="shared" si="21"/>
        <v>0.10473411724107999</v>
      </c>
      <c r="DJ18">
        <f t="shared" si="21"/>
        <v>0.1047353723472</v>
      </c>
      <c r="DK18">
        <f t="shared" si="21"/>
        <v>0.10473535166292</v>
      </c>
      <c r="DL18">
        <f t="shared" si="21"/>
        <v>0.10473533097863999</v>
      </c>
      <c r="DM18">
        <f t="shared" si="21"/>
        <v>0.10473431718911999</v>
      </c>
      <c r="DN18">
        <f t="shared" si="21"/>
        <v>0.10473529650483999</v>
      </c>
      <c r="DO18">
        <f t="shared" si="21"/>
        <v>0.10473426203104</v>
      </c>
      <c r="DP18">
        <f t="shared" si="21"/>
        <v>0.10473424134675999</v>
      </c>
      <c r="DQ18">
        <f t="shared" si="21"/>
        <v>0.10473422066247999</v>
      </c>
      <c r="DR18">
        <f t="shared" si="21"/>
        <v>0.10473420687295999</v>
      </c>
      <c r="DS18">
        <f t="shared" si="21"/>
        <v>0.10473318618867999</v>
      </c>
      <c r="DT18">
        <f t="shared" si="21"/>
        <v>0.10473317239916</v>
      </c>
      <c r="DU18">
        <f t="shared" si="21"/>
        <v>0.10473315171487999</v>
      </c>
      <c r="DV18">
        <f t="shared" si="21"/>
        <v>0.1047331310306</v>
      </c>
      <c r="EB18">
        <f t="shared" si="21"/>
        <v>0.10473539992623999</v>
      </c>
      <c r="EC18">
        <f t="shared" si="21"/>
        <v>0.10473537924196</v>
      </c>
      <c r="ED18">
        <f t="shared" si="21"/>
        <v>0.10473435855768</v>
      </c>
      <c r="EE18">
        <f t="shared" ref="EE18:GP18" si="22">SUM(EE15,EE8,EE9,EE11)</f>
        <v>0.1047343378734</v>
      </c>
      <c r="EF18">
        <f t="shared" si="22"/>
        <v>0.10473532408387999</v>
      </c>
      <c r="EG18">
        <f t="shared" si="22"/>
        <v>0.10473428961007999</v>
      </c>
      <c r="EH18">
        <f t="shared" si="22"/>
        <v>0.10474364124284</v>
      </c>
      <c r="EI18">
        <f t="shared" si="22"/>
        <v>0.10473425513628</v>
      </c>
      <c r="EJ18">
        <f t="shared" si="22"/>
        <v>0.104733234452</v>
      </c>
      <c r="EK18">
        <f t="shared" si="22"/>
        <v>0.10473321376771999</v>
      </c>
      <c r="EL18">
        <f t="shared" si="22"/>
        <v>0.10473319997819999</v>
      </c>
      <c r="EM18">
        <f t="shared" si="22"/>
        <v>0.10473317929392</v>
      </c>
      <c r="EN18">
        <f t="shared" si="22"/>
        <v>0.10473317239916</v>
      </c>
      <c r="ET18">
        <f t="shared" si="22"/>
        <v>0.1047353723472</v>
      </c>
      <c r="EU18">
        <f t="shared" si="22"/>
        <v>0.10473535166292</v>
      </c>
      <c r="EV18">
        <f t="shared" si="22"/>
        <v>0.10473433097863999</v>
      </c>
      <c r="EW18">
        <f t="shared" si="22"/>
        <v>0.10473431029435999</v>
      </c>
      <c r="EX18">
        <f t="shared" si="22"/>
        <v>0.10473529650483999</v>
      </c>
      <c r="EY18">
        <f t="shared" si="22"/>
        <v>0.10473426203104</v>
      </c>
      <c r="EZ18">
        <f t="shared" si="22"/>
        <v>0.10473424134675999</v>
      </c>
      <c r="FA18">
        <f t="shared" si="22"/>
        <v>0.10473422066247999</v>
      </c>
      <c r="FB18">
        <f t="shared" si="22"/>
        <v>0.10473419997819999</v>
      </c>
      <c r="FC18">
        <f t="shared" si="22"/>
        <v>0.10473317929392</v>
      </c>
      <c r="FD18">
        <f t="shared" si="22"/>
        <v>0.1047331655044</v>
      </c>
      <c r="FE18">
        <f t="shared" si="22"/>
        <v>0.10473315171487999</v>
      </c>
      <c r="FF18">
        <f t="shared" si="22"/>
        <v>0.1047331310306</v>
      </c>
      <c r="FL18">
        <f t="shared" si="22"/>
        <v>0.10473539992623999</v>
      </c>
      <c r="FM18">
        <f t="shared" si="22"/>
        <v>0.10473537924196</v>
      </c>
      <c r="FN18">
        <f t="shared" si="22"/>
        <v>0.10473435855768</v>
      </c>
      <c r="FO18">
        <f t="shared" si="22"/>
        <v>0.1047343378734</v>
      </c>
      <c r="FP18">
        <f t="shared" si="22"/>
        <v>0.10473532408387999</v>
      </c>
      <c r="FQ18">
        <f t="shared" si="22"/>
        <v>0.10473428961007999</v>
      </c>
      <c r="FR18">
        <f t="shared" si="22"/>
        <v>0.1047342689258</v>
      </c>
      <c r="FS18">
        <f t="shared" si="22"/>
        <v>0.10473425513628</v>
      </c>
      <c r="FT18">
        <f t="shared" si="22"/>
        <v>0.104734234452</v>
      </c>
      <c r="FU18">
        <f t="shared" si="22"/>
        <v>0.10473321376771999</v>
      </c>
      <c r="FV18">
        <f t="shared" si="22"/>
        <v>0.10473319308343999</v>
      </c>
      <c r="FW18">
        <f t="shared" si="22"/>
        <v>0.10473317929392</v>
      </c>
      <c r="FX18">
        <f t="shared" si="22"/>
        <v>0.1047331655044</v>
      </c>
      <c r="GD18">
        <f t="shared" si="22"/>
        <v>0.10473540682099999</v>
      </c>
      <c r="GE18">
        <f t="shared" si="22"/>
        <v>0.10473539303148</v>
      </c>
      <c r="GG18">
        <f t="shared" si="22"/>
        <v>0.10473435166292</v>
      </c>
      <c r="GH18">
        <f t="shared" si="22"/>
        <v>0.10473533097863999</v>
      </c>
      <c r="GI18">
        <f t="shared" si="22"/>
        <v>0.10473429650483999</v>
      </c>
      <c r="GJ18">
        <f t="shared" si="22"/>
        <v>0.10473427582056</v>
      </c>
      <c r="GK18">
        <f t="shared" si="22"/>
        <v>0.10473426203104</v>
      </c>
      <c r="GL18">
        <f t="shared" si="22"/>
        <v>0.10473324134675999</v>
      </c>
      <c r="GM18">
        <f t="shared" si="22"/>
        <v>0.10473322066247999</v>
      </c>
      <c r="GN18">
        <f t="shared" si="22"/>
        <v>0.10473320687295999</v>
      </c>
      <c r="GO18">
        <f t="shared" si="22"/>
        <v>0.10473319308343999</v>
      </c>
      <c r="GP18">
        <f t="shared" si="22"/>
        <v>0.10473317239916</v>
      </c>
      <c r="GV18">
        <f t="shared" ref="GV18:JB18" si="23">SUM(GV15,GV8,GV9,GV11)</f>
        <v>0.10473536545244</v>
      </c>
      <c r="GW18">
        <f t="shared" si="23"/>
        <v>0.10473534476815999</v>
      </c>
      <c r="GX18">
        <f t="shared" si="23"/>
        <v>0.10473532408387999</v>
      </c>
      <c r="GY18">
        <f t="shared" si="23"/>
        <v>0.10473430339959999</v>
      </c>
      <c r="GZ18">
        <f t="shared" si="23"/>
        <v>0.10473528271532</v>
      </c>
      <c r="HA18">
        <f t="shared" si="23"/>
        <v>0.10473424824152</v>
      </c>
      <c r="HB18">
        <f t="shared" si="23"/>
        <v>0.104734234452</v>
      </c>
      <c r="HC18">
        <f t="shared" si="23"/>
        <v>0.10473421376771999</v>
      </c>
      <c r="HD18">
        <f t="shared" si="23"/>
        <v>0.10473419308343999</v>
      </c>
      <c r="HE18">
        <f t="shared" si="23"/>
        <v>0.10473317239916</v>
      </c>
      <c r="HF18">
        <f t="shared" si="23"/>
        <v>0.10473315860964</v>
      </c>
      <c r="HG18">
        <f t="shared" si="23"/>
        <v>0.10473313792535999</v>
      </c>
      <c r="HH18">
        <f t="shared" si="23"/>
        <v>0.10473312413583999</v>
      </c>
      <c r="HN18">
        <f t="shared" si="23"/>
        <v>0.10473538613672</v>
      </c>
      <c r="HO18">
        <f t="shared" si="23"/>
        <v>0.10473636545244</v>
      </c>
      <c r="HP18">
        <f t="shared" si="23"/>
        <v>0.10473434476815999</v>
      </c>
      <c r="HQ18">
        <f t="shared" si="23"/>
        <v>0.10473432408387999</v>
      </c>
      <c r="HR18">
        <f t="shared" si="23"/>
        <v>0.10473530339959999</v>
      </c>
      <c r="HS18">
        <f t="shared" si="23"/>
        <v>0.1047342689258</v>
      </c>
      <c r="HT18">
        <f t="shared" si="23"/>
        <v>0.10473425513628</v>
      </c>
      <c r="HU18">
        <f t="shared" si="23"/>
        <v>0.104734234452</v>
      </c>
      <c r="HV18">
        <f t="shared" si="23"/>
        <v>0.10473421376771999</v>
      </c>
      <c r="HW18">
        <f t="shared" si="23"/>
        <v>0.10473319997819999</v>
      </c>
      <c r="HX18">
        <f t="shared" si="23"/>
        <v>0.10473317929392</v>
      </c>
      <c r="HY18">
        <f t="shared" si="23"/>
        <v>0.1047331655044</v>
      </c>
      <c r="HZ18">
        <f t="shared" si="23"/>
        <v>0.10474047576859999</v>
      </c>
      <c r="IF18">
        <f t="shared" si="23"/>
        <v>0.10473539303148</v>
      </c>
      <c r="IG18">
        <f t="shared" si="23"/>
        <v>0.1047353723472</v>
      </c>
      <c r="IH18">
        <f t="shared" si="23"/>
        <v>0.10473435166292</v>
      </c>
      <c r="II18">
        <f t="shared" si="23"/>
        <v>0.10473433097863999</v>
      </c>
      <c r="IJ18">
        <f t="shared" si="23"/>
        <v>0.10473531029435999</v>
      </c>
      <c r="IK18">
        <f t="shared" si="23"/>
        <v>0.10473428271532</v>
      </c>
      <c r="IL18">
        <f t="shared" si="23"/>
        <v>0.10473426203104</v>
      </c>
      <c r="IM18">
        <f t="shared" si="23"/>
        <v>0.10473424134675999</v>
      </c>
      <c r="IN18">
        <f t="shared" si="23"/>
        <v>0.10473422066247999</v>
      </c>
      <c r="IO18">
        <f t="shared" si="23"/>
        <v>0.10473320687295999</v>
      </c>
      <c r="IP18">
        <f t="shared" si="23"/>
        <v>0.10473318618867999</v>
      </c>
      <c r="IQ18">
        <f t="shared" si="23"/>
        <v>0.1047331655044</v>
      </c>
      <c r="IR18">
        <f t="shared" si="23"/>
        <v>0.10473315171487999</v>
      </c>
      <c r="IX18">
        <f t="shared" si="23"/>
        <v>0.1047353723472</v>
      </c>
      <c r="IY18">
        <f t="shared" si="23"/>
        <v>0.10473535166292</v>
      </c>
      <c r="IZ18">
        <f t="shared" si="23"/>
        <v>0.1047353378734</v>
      </c>
      <c r="JA18">
        <f t="shared" si="23"/>
        <v>0.10473431718911999</v>
      </c>
      <c r="JB18">
        <f t="shared" si="23"/>
        <v>0.10473529650483999</v>
      </c>
      <c r="JC18">
        <f t="shared" ref="JC18:LK18" si="24">SUM(JC15,JC8,JC9,JC11)</f>
        <v>0.10473426203104</v>
      </c>
      <c r="JD18">
        <f t="shared" si="24"/>
        <v>0.10473424134675999</v>
      </c>
      <c r="JE18">
        <f t="shared" si="24"/>
        <v>0.10473419308343999</v>
      </c>
      <c r="JF18">
        <f t="shared" si="24"/>
        <v>0.10473419997819999</v>
      </c>
      <c r="JG18">
        <f t="shared" si="24"/>
        <v>0.10473317929392</v>
      </c>
      <c r="JH18">
        <f t="shared" si="24"/>
        <v>0.1047331655044</v>
      </c>
      <c r="JI18">
        <f t="shared" si="24"/>
        <v>0.10473313792535999</v>
      </c>
      <c r="JJ18">
        <f t="shared" si="24"/>
        <v>0.1047331310306</v>
      </c>
      <c r="JP18">
        <f t="shared" si="24"/>
        <v>0.10473539303148</v>
      </c>
      <c r="JQ18">
        <f t="shared" si="24"/>
        <v>0.1047353723472</v>
      </c>
      <c r="JR18">
        <f t="shared" si="24"/>
        <v>0.10473535166292</v>
      </c>
      <c r="JS18">
        <f t="shared" si="24"/>
        <v>0.10473433097863999</v>
      </c>
      <c r="JT18">
        <f t="shared" si="24"/>
        <v>0.10473531029435999</v>
      </c>
      <c r="JU18">
        <f t="shared" si="24"/>
        <v>0.10473428271532</v>
      </c>
      <c r="JV18">
        <f t="shared" si="24"/>
        <v>0.10473426203104</v>
      </c>
      <c r="JW18">
        <f t="shared" si="24"/>
        <v>0.10473424134675999</v>
      </c>
      <c r="JX18">
        <f t="shared" si="24"/>
        <v>0.10473422066247999</v>
      </c>
      <c r="JY18">
        <f t="shared" si="24"/>
        <v>0.10473319308343999</v>
      </c>
      <c r="JZ18">
        <f t="shared" si="24"/>
        <v>0.10473318618867999</v>
      </c>
      <c r="KA18">
        <f t="shared" si="24"/>
        <v>0.10473317239916</v>
      </c>
      <c r="KB18">
        <f t="shared" si="24"/>
        <v>0.10473315171487999</v>
      </c>
      <c r="KH18">
        <f t="shared" si="24"/>
        <v>0.10473539992623999</v>
      </c>
      <c r="KI18">
        <f t="shared" si="24"/>
        <v>0.10473539992623999</v>
      </c>
      <c r="KJ18">
        <f t="shared" si="24"/>
        <v>0.10473437924196</v>
      </c>
      <c r="KK18">
        <f t="shared" si="24"/>
        <v>0.10473435166292</v>
      </c>
      <c r="KL18">
        <f t="shared" si="24"/>
        <v>0.10473533097863999</v>
      </c>
      <c r="KM18">
        <f t="shared" si="24"/>
        <v>0.10473430339959999</v>
      </c>
      <c r="KN18">
        <f t="shared" si="24"/>
        <v>0.10473429650483999</v>
      </c>
      <c r="KO18">
        <f t="shared" si="24"/>
        <v>0.1047342689258</v>
      </c>
      <c r="KP18">
        <f t="shared" si="24"/>
        <v>0.10473424824152</v>
      </c>
      <c r="KQ18">
        <f t="shared" si="24"/>
        <v>0.104733234452</v>
      </c>
      <c r="KR18">
        <f t="shared" si="24"/>
        <v>0.10473321376771999</v>
      </c>
      <c r="KS18">
        <f t="shared" si="24"/>
        <v>0.10473318618867999</v>
      </c>
      <c r="KT18">
        <f t="shared" si="24"/>
        <v>0.10473317239916</v>
      </c>
      <c r="LD18">
        <f t="shared" si="24"/>
        <v>6.5446295059599993E-3</v>
      </c>
      <c r="LE18">
        <f t="shared" si="24"/>
        <v>3.2254765020199999E-2</v>
      </c>
      <c r="LF18">
        <f t="shared" si="24"/>
        <v>1.0456802529794217E-3</v>
      </c>
      <c r="LI18">
        <f t="shared" si="24"/>
        <v>6.5407122430799994E-3</v>
      </c>
      <c r="LJ18">
        <f t="shared" si="24"/>
        <v>6.5407053483199995E-3</v>
      </c>
      <c r="LK18">
        <f t="shared" si="24"/>
        <v>2.9062665346655065E-3</v>
      </c>
      <c r="LR18">
        <f t="shared" ref="LR18:NZ18" si="25">SUM(LR15,LR8,LR9,LR11)</f>
        <v>0.10474195150703999</v>
      </c>
      <c r="LS18">
        <f t="shared" si="25"/>
        <v>0.10474286876991999</v>
      </c>
      <c r="LT18">
        <f t="shared" si="25"/>
        <v>0.10474486876991999</v>
      </c>
      <c r="LU18">
        <f t="shared" si="25"/>
        <v>0.10474086876991999</v>
      </c>
      <c r="LV18">
        <f t="shared" si="25"/>
        <v>0.10474185498039999</v>
      </c>
      <c r="LW18">
        <f t="shared" si="25"/>
        <v>0.10474081361184</v>
      </c>
      <c r="LX18">
        <f t="shared" si="25"/>
        <v>0.10474380671708</v>
      </c>
      <c r="LY18">
        <f t="shared" si="25"/>
        <v>0.10474075155899999</v>
      </c>
      <c r="LZ18">
        <f t="shared" si="25"/>
        <v>0.10474073087471999</v>
      </c>
      <c r="MA18">
        <f t="shared" si="25"/>
        <v>0.10474170329568</v>
      </c>
      <c r="MB18">
        <f t="shared" si="25"/>
        <v>0.10476073802927999</v>
      </c>
      <c r="MC18">
        <f t="shared" si="25"/>
        <v>0.10474479292756</v>
      </c>
      <c r="MJ18">
        <f t="shared" si="25"/>
        <v>0.10474196529655999</v>
      </c>
      <c r="MK18">
        <f t="shared" si="25"/>
        <v>0.10474185498039999</v>
      </c>
      <c r="ML18">
        <f t="shared" si="25"/>
        <v>0.10474190324372</v>
      </c>
      <c r="MM18">
        <f t="shared" si="25"/>
        <v>0.10474359297951999</v>
      </c>
      <c r="MN18">
        <f t="shared" si="25"/>
        <v>0.10474184119087999</v>
      </c>
      <c r="MO18">
        <f t="shared" si="25"/>
        <v>0.10474078603279999</v>
      </c>
      <c r="MP18">
        <f t="shared" si="25"/>
        <v>0.10474075155899999</v>
      </c>
      <c r="MQ18">
        <f t="shared" si="25"/>
        <v>0.10474175155899999</v>
      </c>
      <c r="MR18">
        <f t="shared" si="25"/>
        <v>0.10474070329568</v>
      </c>
      <c r="MS18">
        <f t="shared" si="25"/>
        <v>0.10474068261139999</v>
      </c>
      <c r="MT18">
        <f t="shared" si="25"/>
        <v>0.10473966192711999</v>
      </c>
      <c r="MU18">
        <f t="shared" si="25"/>
        <v>0.10474068950616</v>
      </c>
      <c r="MV18">
        <f t="shared" si="25"/>
        <v>0.10474062055856</v>
      </c>
      <c r="NB18">
        <f t="shared" si="25"/>
        <v>0.10474195150703999</v>
      </c>
      <c r="NC18">
        <f t="shared" si="25"/>
        <v>0.10474193771752</v>
      </c>
      <c r="ND18">
        <f t="shared" si="25"/>
        <v>0.10474284808563999</v>
      </c>
      <c r="NE18">
        <f t="shared" si="25"/>
        <v>0.10474190324372</v>
      </c>
      <c r="NF18">
        <f t="shared" si="25"/>
        <v>0.10474285498039999</v>
      </c>
      <c r="NG18">
        <f t="shared" si="25"/>
        <v>0.10474083429611999</v>
      </c>
      <c r="NH18">
        <f t="shared" si="25"/>
        <v>0.10474076534851999</v>
      </c>
      <c r="NI18">
        <f t="shared" si="25"/>
        <v>0.1047417170852</v>
      </c>
      <c r="NJ18">
        <f t="shared" si="25"/>
        <v>0.10474168261139999</v>
      </c>
      <c r="NK18">
        <f t="shared" si="25"/>
        <v>0.10474068950616</v>
      </c>
      <c r="NL18">
        <f t="shared" si="25"/>
        <v>0.10474067571663999</v>
      </c>
      <c r="NM18">
        <f t="shared" si="25"/>
        <v>0.10474064124283999</v>
      </c>
      <c r="NN18">
        <f t="shared" si="25"/>
        <v>0.10474063434807999</v>
      </c>
      <c r="NT18">
        <f t="shared" si="25"/>
        <v>9.0012277329440005E-2</v>
      </c>
      <c r="NU18">
        <f t="shared" si="25"/>
        <v>9.0012208381840014E-2</v>
      </c>
      <c r="NV18">
        <f t="shared" si="25"/>
        <v>9.0012132539480011E-2</v>
      </c>
      <c r="NW18">
        <f t="shared" si="25"/>
        <v>9.0012063591879993E-2</v>
      </c>
      <c r="NX18">
        <f t="shared" si="25"/>
        <v>9.0011994644280002E-2</v>
      </c>
      <c r="NY18">
        <f t="shared" si="25"/>
        <v>9.0011925696680012E-2</v>
      </c>
      <c r="NZ18">
        <f t="shared" si="25"/>
        <v>9.0011863643840007E-2</v>
      </c>
      <c r="OA18">
        <f t="shared" ref="OA18:QH18" si="26">SUM(OA15,OA8,OA9,OA11)</f>
        <v>9.0011787801480003E-2</v>
      </c>
      <c r="OB18">
        <f t="shared" si="26"/>
        <v>9.0011718853880013E-2</v>
      </c>
      <c r="OC18">
        <f t="shared" si="26"/>
        <v>9.0011656801040008E-2</v>
      </c>
      <c r="OD18">
        <f t="shared" si="26"/>
        <v>9.0011643011520009E-2</v>
      </c>
      <c r="OE18">
        <f t="shared" si="26"/>
        <v>9.0011525800600012E-2</v>
      </c>
      <c r="OF18">
        <f t="shared" si="26"/>
        <v>9.0015698169600006E-2</v>
      </c>
      <c r="OL18">
        <f t="shared" si="26"/>
        <v>9.001223596088001E-2</v>
      </c>
      <c r="OM18">
        <f t="shared" si="26"/>
        <v>9.0018373856079997E-2</v>
      </c>
      <c r="ON18">
        <f t="shared" si="26"/>
        <v>9.0012084276160004E-2</v>
      </c>
      <c r="OO18">
        <f t="shared" si="26"/>
        <v>9.0012022223319998E-2</v>
      </c>
      <c r="OQ18">
        <f t="shared" si="26"/>
        <v>9.0011877433360005E-2</v>
      </c>
      <c r="OR18">
        <f t="shared" si="26"/>
        <v>9.0011808485760014E-2</v>
      </c>
      <c r="OS18">
        <f t="shared" si="26"/>
        <v>9.0011739538159996E-2</v>
      </c>
      <c r="OT18">
        <f t="shared" si="26"/>
        <v>9.0011670590560006E-2</v>
      </c>
      <c r="OU18">
        <f t="shared" si="26"/>
        <v>9.0011636116759997E-2</v>
      </c>
      <c r="OV18">
        <f t="shared" si="26"/>
        <v>9.0011532695359997E-2</v>
      </c>
      <c r="OW18">
        <f t="shared" si="26"/>
        <v>9.0011470642519992E-2</v>
      </c>
      <c r="OX18">
        <f t="shared" si="26"/>
        <v>9.0010436168720009E-2</v>
      </c>
      <c r="PE18">
        <f t="shared" si="26"/>
        <v>9.0018463487959985E-2</v>
      </c>
      <c r="PF18">
        <f t="shared" si="26"/>
        <v>9.0018387645600009E-2</v>
      </c>
      <c r="PG18">
        <f t="shared" si="26"/>
        <v>9.0018284224199996E-2</v>
      </c>
      <c r="PI18">
        <f t="shared" si="26"/>
        <v>9.0018180802799996E-2</v>
      </c>
      <c r="PJ18">
        <f t="shared" si="26"/>
        <v>9.0011877433360005E-2</v>
      </c>
      <c r="PK18">
        <f t="shared" si="26"/>
        <v>1.0883606766972972E-3</v>
      </c>
      <c r="PL18">
        <f t="shared" si="26"/>
        <v>9.001694638096E-2</v>
      </c>
      <c r="PM18">
        <f t="shared" si="26"/>
        <v>9.0011670590560006E-2</v>
      </c>
      <c r="PN18">
        <f t="shared" si="26"/>
        <v>9.0011601642959987E-2</v>
      </c>
      <c r="PO18">
        <f t="shared" si="26"/>
        <v>9.001153959012001E-2</v>
      </c>
      <c r="PP18">
        <f t="shared" si="26"/>
        <v>9.0011470642519992E-2</v>
      </c>
      <c r="PV18">
        <f t="shared" si="26"/>
        <v>9.0012270434679992E-2</v>
      </c>
      <c r="PW18">
        <f t="shared" si="26"/>
        <v>9.0012201487080001E-2</v>
      </c>
      <c r="PY18">
        <f t="shared" si="26"/>
        <v>9.0018263539919999E-2</v>
      </c>
      <c r="PZ18">
        <f t="shared" si="26"/>
        <v>9.0011987749519989E-2</v>
      </c>
      <c r="QA18">
        <f t="shared" si="26"/>
        <v>2.2496365057599998E-2</v>
      </c>
      <c r="QB18">
        <f t="shared" si="26"/>
        <v>9.0017077381399996E-2</v>
      </c>
      <c r="QD18">
        <f t="shared" si="26"/>
        <v>9.001694638096E-2</v>
      </c>
      <c r="QE18">
        <f t="shared" si="26"/>
        <v>9.0011636116759997E-2</v>
      </c>
      <c r="QF18">
        <f t="shared" si="26"/>
        <v>9.0011574063919991E-2</v>
      </c>
      <c r="QG18">
        <f t="shared" si="26"/>
        <v>9.0011512011080014E-2</v>
      </c>
      <c r="QH18">
        <f t="shared" si="26"/>
        <v>9.001143616872001E-2</v>
      </c>
      <c r="RF18">
        <f t="shared" ref="RF18:SX18" si="27">SUM(RF15,RF8,RF9,RF11)</f>
        <v>9.0012242855639996E-2</v>
      </c>
      <c r="RG18">
        <f t="shared" si="27"/>
        <v>9.0012173908040005E-2</v>
      </c>
      <c r="RH18">
        <f t="shared" si="27"/>
        <v>9.0012091170919989E-2</v>
      </c>
      <c r="RI18">
        <f t="shared" si="27"/>
        <v>9.0012022223319998E-2</v>
      </c>
      <c r="RJ18">
        <f t="shared" si="27"/>
        <v>9.0011953275720008E-2</v>
      </c>
      <c r="RK18">
        <f t="shared" si="27"/>
        <v>9.0011884328120018E-2</v>
      </c>
      <c r="RL18">
        <f t="shared" si="27"/>
        <v>9.0011815380519999E-2</v>
      </c>
      <c r="RM18">
        <f t="shared" si="27"/>
        <v>9.0011746432920009E-2</v>
      </c>
      <c r="RN18">
        <f t="shared" si="27"/>
        <v>9.0011677485319991E-2</v>
      </c>
      <c r="RO18">
        <f t="shared" si="27"/>
        <v>9.001160853772E-2</v>
      </c>
      <c r="RP18">
        <f t="shared" si="27"/>
        <v>9.001153959012001E-2</v>
      </c>
      <c r="RQ18">
        <f t="shared" si="27"/>
        <v>9.0016684380080009E-2</v>
      </c>
      <c r="RR18">
        <f t="shared" si="27"/>
        <v>9.0010408589680013E-2</v>
      </c>
      <c r="RY18">
        <f t="shared" si="27"/>
        <v>9.0012194592319988E-2</v>
      </c>
      <c r="SA18">
        <f t="shared" si="27"/>
        <v>2.2496434005199999E-2</v>
      </c>
      <c r="SC18">
        <f t="shared" si="27"/>
        <v>9.0011905012400001E-2</v>
      </c>
      <c r="SD18">
        <f t="shared" si="27"/>
        <v>2.24963305838E-2</v>
      </c>
      <c r="SF18">
        <f t="shared" si="27"/>
        <v>9.0011698169600002E-2</v>
      </c>
      <c r="SP18">
        <f t="shared" si="27"/>
        <v>9.0012263539920007E-2</v>
      </c>
      <c r="SQ18">
        <f t="shared" si="27"/>
        <v>9.0012194592319988E-2</v>
      </c>
      <c r="SR18">
        <f t="shared" si="27"/>
        <v>9.001731869799999E-2</v>
      </c>
      <c r="SS18">
        <f t="shared" si="27"/>
        <v>9.0012042907600009E-2</v>
      </c>
      <c r="ST18">
        <f t="shared" si="27"/>
        <v>9.0011973959999991E-2</v>
      </c>
      <c r="SU18">
        <f t="shared" si="27"/>
        <v>9.0011905012400001E-2</v>
      </c>
      <c r="SV18">
        <f t="shared" si="27"/>
        <v>9.001183606480001E-2</v>
      </c>
      <c r="SW18">
        <f t="shared" si="27"/>
        <v>9.0011767117199992E-2</v>
      </c>
      <c r="SX18">
        <f t="shared" si="27"/>
        <v>9.0011698169600002E-2</v>
      </c>
      <c r="SY18">
        <f t="shared" ref="SY18:VJ18" si="28">SUM(SY15,SY8,SY9,SY11)</f>
        <v>9.0011629222000011E-2</v>
      </c>
      <c r="SZ18">
        <f t="shared" si="28"/>
        <v>9.0011560274399993E-2</v>
      </c>
      <c r="TA18">
        <f t="shared" si="28"/>
        <v>9.0016718853880018E-2</v>
      </c>
      <c r="TB18">
        <f t="shared" si="28"/>
        <v>9.0011429273959997E-2</v>
      </c>
      <c r="TH18">
        <f t="shared" si="28"/>
        <v>9.0012242855639996E-2</v>
      </c>
      <c r="TI18">
        <f t="shared" si="28"/>
        <v>9.0012173908040005E-2</v>
      </c>
      <c r="TJ18">
        <f t="shared" si="28"/>
        <v>9.0018339382280002E-2</v>
      </c>
      <c r="TK18">
        <f t="shared" si="28"/>
        <v>9.0012029118080011E-2</v>
      </c>
      <c r="TL18">
        <f t="shared" si="28"/>
        <v>9.0017167013279997E-2</v>
      </c>
      <c r="TM18">
        <f t="shared" si="28"/>
        <v>9.0011884328120018E-2</v>
      </c>
      <c r="TN18">
        <f t="shared" si="28"/>
        <v>9.0011815380519999E-2</v>
      </c>
      <c r="TO18">
        <f t="shared" si="28"/>
        <v>9.0015953275720012E-2</v>
      </c>
      <c r="TP18">
        <f t="shared" si="28"/>
        <v>9.0016905012400006E-2</v>
      </c>
      <c r="TQ18">
        <f t="shared" si="28"/>
        <v>9.001160853772E-2</v>
      </c>
      <c r="TR18">
        <f t="shared" si="28"/>
        <v>9.001153959012001E-2</v>
      </c>
      <c r="TS18">
        <f t="shared" si="28"/>
        <v>9.0011477537280005E-2</v>
      </c>
      <c r="TT18">
        <f t="shared" si="28"/>
        <v>9.0010408589680013E-2</v>
      </c>
      <c r="TZ18">
        <f t="shared" si="28"/>
        <v>9.0012270434679992E-2</v>
      </c>
      <c r="UA18">
        <f t="shared" si="28"/>
        <v>9.0018435908919989E-2</v>
      </c>
      <c r="UB18">
        <f t="shared" si="28"/>
        <v>9.0018325592760004E-2</v>
      </c>
      <c r="UC18">
        <f t="shared" si="28"/>
        <v>9.0012049802359995E-2</v>
      </c>
      <c r="UD18">
        <f t="shared" si="28"/>
        <v>9.0011980854760004E-2</v>
      </c>
      <c r="UE18">
        <f t="shared" si="28"/>
        <v>9.0011911907160014E-2</v>
      </c>
      <c r="UF18">
        <f t="shared" si="28"/>
        <v>9.0018077381399997E-2</v>
      </c>
      <c r="UG18">
        <f t="shared" si="28"/>
        <v>9.0017994644279994E-2</v>
      </c>
      <c r="UH18">
        <f t="shared" si="28"/>
        <v>9.0011698169600002E-2</v>
      </c>
      <c r="UI18">
        <f t="shared" si="28"/>
        <v>9.0011636116759997E-2</v>
      </c>
      <c r="UJ18">
        <f t="shared" si="28"/>
        <v>9.001677401196001E-2</v>
      </c>
      <c r="UK18">
        <f t="shared" si="28"/>
        <v>9.0011498221560016E-2</v>
      </c>
      <c r="UL18">
        <f t="shared" si="28"/>
        <v>9.001143616872001E-2</v>
      </c>
      <c r="UR18">
        <f t="shared" si="28"/>
        <v>9.0018497961759994E-2</v>
      </c>
      <c r="UT18">
        <f t="shared" si="28"/>
        <v>9.0012146329000009E-2</v>
      </c>
      <c r="UV18">
        <f t="shared" si="28"/>
        <v>9.001822906611999E-2</v>
      </c>
      <c r="UY18">
        <f t="shared" si="28"/>
        <v>9.0011801591000001E-2</v>
      </c>
      <c r="VB18">
        <f t="shared" si="28"/>
        <v>2.2495199583360003E-2</v>
      </c>
      <c r="VD18">
        <f t="shared" si="28"/>
        <v>9.0011463747760007E-2</v>
      </c>
      <c r="VJ18">
        <f t="shared" si="28"/>
        <v>9.0012242855639996E-2</v>
      </c>
      <c r="VK18">
        <f t="shared" ref="VK18:XU18" si="29">SUM(VK15,VK8,VK9,VK11)</f>
        <v>9.0012173908040005E-2</v>
      </c>
      <c r="VL18">
        <f t="shared" si="29"/>
        <v>9.0012091170919989E-2</v>
      </c>
      <c r="VM18">
        <f t="shared" si="29"/>
        <v>9.0012022223319998E-2</v>
      </c>
      <c r="VN18">
        <f t="shared" si="29"/>
        <v>9.0011953275720008E-2</v>
      </c>
      <c r="VO18">
        <f t="shared" si="29"/>
        <v>9.0011884328120018E-2</v>
      </c>
      <c r="VP18">
        <f t="shared" si="29"/>
        <v>9.0011815380519999E-2</v>
      </c>
      <c r="VQ18">
        <f t="shared" si="29"/>
        <v>9.0011739538159996E-2</v>
      </c>
      <c r="VR18">
        <f t="shared" si="29"/>
        <v>9.0011677485319991E-2</v>
      </c>
      <c r="VS18">
        <f t="shared" si="29"/>
        <v>9.0011601642959987E-2</v>
      </c>
      <c r="VT18">
        <f t="shared" si="29"/>
        <v>9.0011532695359997E-2</v>
      </c>
      <c r="VU18">
        <f t="shared" si="29"/>
        <v>9.0010470642520005E-2</v>
      </c>
      <c r="VV18">
        <f t="shared" si="29"/>
        <v>9.0010401694920014E-2</v>
      </c>
      <c r="WT18">
        <f t="shared" si="29"/>
        <v>9.0012270434679992E-2</v>
      </c>
      <c r="WU18">
        <f t="shared" si="29"/>
        <v>9.0012208381840014E-2</v>
      </c>
      <c r="WV18">
        <f t="shared" si="29"/>
        <v>9.0012125644719998E-2</v>
      </c>
      <c r="WW18">
        <f t="shared" si="29"/>
        <v>9.0012056697120008E-2</v>
      </c>
      <c r="WX18">
        <f t="shared" si="29"/>
        <v>9.0011987749519989E-2</v>
      </c>
      <c r="WY18">
        <f t="shared" si="29"/>
        <v>9.0011918801919999E-2</v>
      </c>
      <c r="WZ18">
        <f t="shared" si="29"/>
        <v>9.0011842959559996E-2</v>
      </c>
      <c r="XA18">
        <f t="shared" si="29"/>
        <v>9.001178090671999E-2</v>
      </c>
      <c r="XB18">
        <f t="shared" si="29"/>
        <v>9.001171195912E-2</v>
      </c>
      <c r="XC18">
        <f t="shared" si="29"/>
        <v>9.0011643011520009E-2</v>
      </c>
      <c r="XD18">
        <f t="shared" si="29"/>
        <v>9.0011574063919991E-2</v>
      </c>
      <c r="XE18">
        <f t="shared" si="29"/>
        <v>9.0011512011080014E-2</v>
      </c>
      <c r="XF18">
        <f t="shared" si="29"/>
        <v>9.0016643011520014E-2</v>
      </c>
      <c r="XN18">
        <f t="shared" si="29"/>
        <v>9.0012104960440015E-2</v>
      </c>
      <c r="XO18">
        <f t="shared" si="29"/>
        <v>9.0012029118080011E-2</v>
      </c>
      <c r="XP18">
        <f t="shared" si="29"/>
        <v>9.0011960170479993E-2</v>
      </c>
      <c r="XQ18">
        <f t="shared" si="29"/>
        <v>9.0011891222880003E-2</v>
      </c>
      <c r="XR18">
        <f t="shared" si="29"/>
        <v>9.0011822275280012E-2</v>
      </c>
      <c r="XS18">
        <f t="shared" si="29"/>
        <v>9.0011746432920009E-2</v>
      </c>
      <c r="XT18">
        <f t="shared" si="29"/>
        <v>9.0011677485319991E-2</v>
      </c>
      <c r="XU18">
        <f t="shared" si="29"/>
        <v>9.001160853772E-2</v>
      </c>
      <c r="XW18">
        <f t="shared" ref="XW18:AAH18" si="30">SUM(XW15,XW8,XW9,XW11)</f>
        <v>9.0011477537280005E-2</v>
      </c>
      <c r="YD18">
        <f t="shared" si="30"/>
        <v>9.0012263539920007E-2</v>
      </c>
      <c r="YE18">
        <f t="shared" si="30"/>
        <v>9.0012194592319988E-2</v>
      </c>
      <c r="YF18">
        <f t="shared" si="30"/>
        <v>9.00121118552E-2</v>
      </c>
      <c r="YG18">
        <f t="shared" si="30"/>
        <v>9.0012042907600009E-2</v>
      </c>
      <c r="YH18">
        <f t="shared" si="30"/>
        <v>9.0011973959999991E-2</v>
      </c>
      <c r="YI18">
        <f t="shared" si="30"/>
        <v>9.0011905012400001E-2</v>
      </c>
      <c r="YJ18">
        <f t="shared" si="30"/>
        <v>9.001183606480001E-2</v>
      </c>
      <c r="YK18">
        <f t="shared" si="30"/>
        <v>9.0011767117199992E-2</v>
      </c>
      <c r="YL18">
        <f t="shared" si="30"/>
        <v>9.0011698169600002E-2</v>
      </c>
      <c r="YM18">
        <f t="shared" si="30"/>
        <v>9.0011629222000011E-2</v>
      </c>
      <c r="YN18">
        <f t="shared" si="30"/>
        <v>9.0011560274399993E-2</v>
      </c>
      <c r="YO18">
        <f t="shared" si="30"/>
        <v>9.0011498221560016E-2</v>
      </c>
      <c r="YP18">
        <f t="shared" si="30"/>
        <v>9.0011429273959997E-2</v>
      </c>
      <c r="YW18">
        <f t="shared" si="30"/>
        <v>9.0012201487080001E-2</v>
      </c>
      <c r="YX18">
        <f t="shared" si="30"/>
        <v>9.0012125644719998E-2</v>
      </c>
      <c r="YY18">
        <f t="shared" si="30"/>
        <v>9.0012049802359995E-2</v>
      </c>
      <c r="YZ18">
        <f t="shared" si="30"/>
        <v>9.0011987749519989E-2</v>
      </c>
      <c r="ZA18">
        <f t="shared" si="30"/>
        <v>9.0011918801919999E-2</v>
      </c>
      <c r="ZB18">
        <f t="shared" si="30"/>
        <v>9.0011842959559996E-2</v>
      </c>
      <c r="ZC18">
        <f t="shared" si="30"/>
        <v>9.0016960170479998E-2</v>
      </c>
      <c r="ZD18">
        <f t="shared" si="30"/>
        <v>9.0011705064360015E-2</v>
      </c>
      <c r="ZE18">
        <f t="shared" si="30"/>
        <v>9.0016842959560001E-2</v>
      </c>
      <c r="ZG18">
        <f t="shared" si="30"/>
        <v>9.0011505116320001E-2</v>
      </c>
      <c r="ZN18">
        <f t="shared" si="30"/>
        <v>4.1293478024319999E-2</v>
      </c>
      <c r="ZP18" s="10">
        <f t="shared" si="30"/>
        <v>5.645384337113153E-4</v>
      </c>
      <c r="ZQ18">
        <f t="shared" si="30"/>
        <v>9.0016822015480003E-2</v>
      </c>
      <c r="ZR18">
        <f t="shared" si="30"/>
        <v>1.4327884770510401E-3</v>
      </c>
      <c r="ZS18">
        <f t="shared" si="30"/>
        <v>1.779417388323278E-3</v>
      </c>
      <c r="ZX18">
        <f t="shared" si="30"/>
        <v>9.0019953015920001E-2</v>
      </c>
      <c r="ZY18">
        <f t="shared" si="30"/>
        <v>6.8459586879760004E-2</v>
      </c>
      <c r="AAF18">
        <f t="shared" si="30"/>
        <v>9.001804954256E-2</v>
      </c>
      <c r="AAG18">
        <f t="shared" si="30"/>
        <v>9.0017511751280005E-2</v>
      </c>
      <c r="AAH18">
        <f t="shared" si="30"/>
        <v>9.0017904752599992E-2</v>
      </c>
      <c r="AAI18">
        <f t="shared" ref="AAI18:ACT18" si="31">SUM(AAI15,AAI8,AAI9,AAI11)</f>
        <v>9.0030863384040011E-2</v>
      </c>
      <c r="AAJ18">
        <f t="shared" si="31"/>
        <v>9.0040732383599997E-2</v>
      </c>
      <c r="AAK18">
        <f t="shared" si="31"/>
        <v>9.0041594488400004E-2</v>
      </c>
      <c r="AAL18">
        <f t="shared" si="31"/>
        <v>9.0019615172680006E-2</v>
      </c>
      <c r="AAM18">
        <f t="shared" si="31"/>
        <v>9.0028139174439997E-2</v>
      </c>
      <c r="AAN18">
        <f t="shared" si="31"/>
        <v>9.0036366961320002E-2</v>
      </c>
      <c r="AAO18">
        <f t="shared" si="31"/>
        <v>9.0017242855640001E-2</v>
      </c>
      <c r="AAP18">
        <f t="shared" si="31"/>
        <v>9.0041318698E-2</v>
      </c>
      <c r="AAQ18">
        <f t="shared" si="31"/>
        <v>9.0017042907600001E-2</v>
      </c>
      <c r="AAR18">
        <f t="shared" si="31"/>
        <v>9.0018029118080004E-2</v>
      </c>
      <c r="AAX18">
        <f t="shared" si="31"/>
        <v>9.0018090911120008E-2</v>
      </c>
      <c r="AAY18">
        <f t="shared" si="31"/>
        <v>9.0017759962639998E-2</v>
      </c>
      <c r="AAZ18">
        <f t="shared" si="31"/>
        <v>9.0016884068320008E-2</v>
      </c>
      <c r="ABA18">
        <f t="shared" si="31"/>
        <v>9.0017766857400011E-2</v>
      </c>
      <c r="ABB18">
        <f t="shared" si="31"/>
        <v>9.0028615172680015E-2</v>
      </c>
      <c r="ABC18">
        <f t="shared" si="31"/>
        <v>9.0017580698879995E-2</v>
      </c>
      <c r="ABD18">
        <f t="shared" si="31"/>
        <v>9.0017408329880005E-2</v>
      </c>
      <c r="ABE18">
        <f t="shared" si="31"/>
        <v>9.0017408329880005E-2</v>
      </c>
      <c r="ABF18">
        <f t="shared" si="31"/>
        <v>9.0017360066559998E-2</v>
      </c>
      <c r="ABG18">
        <f t="shared" si="31"/>
        <v>9.0017222171360003E-2</v>
      </c>
      <c r="ABH18">
        <f t="shared" si="31"/>
        <v>9.0017235960880002E-2</v>
      </c>
      <c r="ABI18">
        <f t="shared" si="31"/>
        <v>9.0017201487080006E-2</v>
      </c>
      <c r="ABJ18">
        <f t="shared" si="31"/>
        <v>9.0016967065240011E-2</v>
      </c>
      <c r="ABP18">
        <f t="shared" si="31"/>
        <v>9.0018063332080012E-2</v>
      </c>
      <c r="ABQ18">
        <f t="shared" si="31"/>
        <v>9.0018152963960013E-2</v>
      </c>
      <c r="ABR18">
        <f t="shared" si="31"/>
        <v>9.0016890963079993E-2</v>
      </c>
      <c r="ABS18">
        <f t="shared" si="31"/>
        <v>9.0017766857400011E-2</v>
      </c>
      <c r="ABT18">
        <f t="shared" si="31"/>
        <v>9.0018711699319992E-2</v>
      </c>
      <c r="ABU18">
        <f t="shared" si="31"/>
        <v>9.0018587593640009E-2</v>
      </c>
      <c r="ABV18">
        <f t="shared" si="31"/>
        <v>9.0017477277479996E-2</v>
      </c>
      <c r="ABW18">
        <f t="shared" si="31"/>
        <v>9.0017284224199995E-2</v>
      </c>
      <c r="ABX18">
        <f t="shared" si="31"/>
        <v>9.0017291118960008E-2</v>
      </c>
      <c r="ABY18">
        <f t="shared" si="31"/>
        <v>9.0017222171360003E-2</v>
      </c>
      <c r="ABZ18">
        <f t="shared" si="31"/>
        <v>9.0017153223759999E-2</v>
      </c>
      <c r="ACA18">
        <f t="shared" si="31"/>
        <v>9.0017063591879998E-2</v>
      </c>
      <c r="ACB18">
        <f t="shared" si="31"/>
        <v>9.0017070486640011E-2</v>
      </c>
      <c r="ACH18">
        <f t="shared" si="31"/>
        <v>7.9046514020320008E-2</v>
      </c>
      <c r="ACI18">
        <f t="shared" si="31"/>
        <v>7.9046493336039997E-2</v>
      </c>
      <c r="ACJ18">
        <f t="shared" si="31"/>
        <v>7.9046472651759986E-2</v>
      </c>
      <c r="ACK18">
        <f t="shared" si="31"/>
        <v>7.9047458862239989E-2</v>
      </c>
      <c r="ACL18">
        <f t="shared" si="31"/>
        <v>7.9047438177960005E-2</v>
      </c>
      <c r="ACM18">
        <f t="shared" si="31"/>
        <v>7.9047417493679994E-2</v>
      </c>
      <c r="ACN18">
        <f t="shared" si="31"/>
        <v>7.9048403704159997E-2</v>
      </c>
      <c r="ACO18">
        <f t="shared" si="31"/>
        <v>7.904737612512E-2</v>
      </c>
      <c r="ACP18">
        <f t="shared" si="31"/>
        <v>7.9047355440839989E-2</v>
      </c>
      <c r="ACQ18">
        <f t="shared" si="31"/>
        <v>7.9047334756560006E-2</v>
      </c>
      <c r="ACR18">
        <f t="shared" si="31"/>
        <v>7.9048320967040009E-2</v>
      </c>
      <c r="ACS18">
        <f t="shared" si="31"/>
        <v>7.9048300282759998E-2</v>
      </c>
      <c r="ACT18">
        <f t="shared" si="31"/>
        <v>7.904828649324E-2</v>
      </c>
      <c r="ACZ18">
        <f t="shared" ref="ACZ18:AEV18" si="32">SUM(ACZ15,ACZ8,ACZ9,ACZ11)</f>
        <v>7.9046562283639987E-2</v>
      </c>
      <c r="ADA18">
        <f t="shared" si="32"/>
        <v>7.9046541599360004E-2</v>
      </c>
      <c r="ADB18">
        <f t="shared" si="32"/>
        <v>7.9053679494559992E-2</v>
      </c>
      <c r="ADC18">
        <f t="shared" si="32"/>
        <v>7.9047507125559996E-2</v>
      </c>
      <c r="ADD18">
        <f t="shared" si="32"/>
        <v>7.9047493336039998E-2</v>
      </c>
      <c r="ADE18">
        <f t="shared" si="32"/>
        <v>7.904747954652E-2</v>
      </c>
      <c r="ADF18">
        <f t="shared" si="32"/>
        <v>7.9054596757440004E-2</v>
      </c>
      <c r="ADG18">
        <f t="shared" si="32"/>
        <v>7.9047431283199993E-2</v>
      </c>
      <c r="ADH18">
        <f t="shared" si="32"/>
        <v>7.9054569178400008E-2</v>
      </c>
      <c r="ADI18">
        <f t="shared" si="32"/>
        <v>7.9048396809399984E-2</v>
      </c>
      <c r="ADJ18">
        <f t="shared" si="32"/>
        <v>7.9048376125120001E-2</v>
      </c>
      <c r="ADK18">
        <f t="shared" si="32"/>
        <v>7.904835544083999E-2</v>
      </c>
      <c r="ADL18">
        <f t="shared" si="32"/>
        <v>7.9049341651319993E-2</v>
      </c>
      <c r="ADR18">
        <f t="shared" si="32"/>
        <v>7.9046527809840006E-2</v>
      </c>
      <c r="ADS18">
        <f t="shared" si="32"/>
        <v>7.9046507125559995E-2</v>
      </c>
      <c r="ADT18">
        <f t="shared" si="32"/>
        <v>7.9046486441279984E-2</v>
      </c>
      <c r="ADU18">
        <f t="shared" si="32"/>
        <v>7.9053610546960001E-2</v>
      </c>
      <c r="ADV18">
        <f t="shared" si="32"/>
        <v>7.9047458862239989E-2</v>
      </c>
      <c r="ADW18">
        <f t="shared" si="32"/>
        <v>7.9047438177960005E-2</v>
      </c>
      <c r="ADX18">
        <f t="shared" si="32"/>
        <v>7.9050438177960008E-2</v>
      </c>
      <c r="ADY18">
        <f t="shared" si="32"/>
        <v>7.904938991464E-2</v>
      </c>
      <c r="ADZ18">
        <f t="shared" si="32"/>
        <v>7.9054514020319988E-2</v>
      </c>
      <c r="AEA18">
        <f t="shared" si="32"/>
        <v>7.9047355440839989E-2</v>
      </c>
      <c r="AEC18">
        <f t="shared" si="32"/>
        <v>7.9048314072279996E-2</v>
      </c>
      <c r="AED18">
        <f t="shared" si="32"/>
        <v>7.9048300282759998E-2</v>
      </c>
      <c r="AEJ18">
        <f t="shared" si="32"/>
        <v>7.9052658810280008E-2</v>
      </c>
      <c r="AEK18">
        <f t="shared" si="32"/>
        <v>7.9052638125999997E-2</v>
      </c>
      <c r="AEL18">
        <f t="shared" si="32"/>
        <v>7.9046472651759986E-2</v>
      </c>
      <c r="AEM18">
        <f t="shared" si="32"/>
        <v>7.9047458862239989E-2</v>
      </c>
      <c r="AEO18">
        <f t="shared" si="32"/>
        <v>7.9053562283639994E-2</v>
      </c>
      <c r="AEP18">
        <f t="shared" si="32"/>
        <v>7.9048403704159997E-2</v>
      </c>
      <c r="AEQ18">
        <f t="shared" si="32"/>
        <v>7.9054520915080001E-2</v>
      </c>
      <c r="AER18">
        <f t="shared" si="32"/>
        <v>7.905450023079999E-2</v>
      </c>
      <c r="AES18">
        <f t="shared" si="32"/>
        <v>7.9047334756560006E-2</v>
      </c>
      <c r="AET18">
        <f t="shared" si="32"/>
        <v>7.9048320967040009E-2</v>
      </c>
      <c r="AEU18">
        <f t="shared" si="32"/>
        <v>7.9048300282759998E-2</v>
      </c>
      <c r="AEV18">
        <f t="shared" si="32"/>
        <v>7.904828649324E-2</v>
      </c>
      <c r="AFT18">
        <f t="shared" ref="AFT18:AHO18" si="33">SUM(AFT15,AFT8,AFT9,AFT11)</f>
        <v>7.9046520915079993E-2</v>
      </c>
      <c r="AFU18">
        <f t="shared" si="33"/>
        <v>7.9046500230799982E-2</v>
      </c>
      <c r="AFV18">
        <f t="shared" si="33"/>
        <v>7.9046479546519999E-2</v>
      </c>
      <c r="AFW18">
        <f t="shared" si="33"/>
        <v>7.9047465757000002E-2</v>
      </c>
      <c r="AFX18">
        <f t="shared" si="33"/>
        <v>7.9053617441719987E-2</v>
      </c>
      <c r="AFY18">
        <f t="shared" si="33"/>
        <v>7.9053576073159992E-2</v>
      </c>
      <c r="AFZ18">
        <f t="shared" si="33"/>
        <v>7.9048417493679995E-2</v>
      </c>
      <c r="AGA18">
        <f t="shared" si="33"/>
        <v>7.9047389914639998E-2</v>
      </c>
      <c r="AGB18">
        <f t="shared" si="33"/>
        <v>7.9047369230359987E-2</v>
      </c>
      <c r="AGC18">
        <f t="shared" si="33"/>
        <v>7.9048348546080005E-2</v>
      </c>
      <c r="AGD18">
        <f t="shared" si="33"/>
        <v>7.9048334756560007E-2</v>
      </c>
      <c r="AGE18">
        <f t="shared" si="33"/>
        <v>7.9048314072279996E-2</v>
      </c>
      <c r="AGF18">
        <f t="shared" si="33"/>
        <v>7.9048300282759998E-2</v>
      </c>
      <c r="AGO18">
        <f t="shared" si="33"/>
        <v>7.9047458862239989E-2</v>
      </c>
      <c r="AGQ18">
        <f t="shared" si="33"/>
        <v>7.9047424388440007E-2</v>
      </c>
      <c r="AGS18">
        <f t="shared" si="33"/>
        <v>7.9054520915080001E-2</v>
      </c>
      <c r="AGU18">
        <f t="shared" si="33"/>
        <v>7.9053493336040004E-2</v>
      </c>
      <c r="AGX18">
        <f t="shared" si="33"/>
        <v>7.904828649324E-2</v>
      </c>
      <c r="AHD18">
        <f t="shared" si="33"/>
        <v>7.9046555388880002E-2</v>
      </c>
      <c r="AHE18">
        <f t="shared" si="33"/>
        <v>7.9046534704599991E-2</v>
      </c>
      <c r="AHF18">
        <f t="shared" si="33"/>
        <v>7.9052658810280008E-2</v>
      </c>
      <c r="AHG18">
        <f t="shared" si="33"/>
        <v>7.9047500230799983E-2</v>
      </c>
      <c r="AHH18">
        <f t="shared" si="33"/>
        <v>7.904747954652E-2</v>
      </c>
      <c r="AHI18">
        <f t="shared" si="33"/>
        <v>7.9047465757000002E-2</v>
      </c>
      <c r="AHJ18">
        <f t="shared" si="33"/>
        <v>7.9048445072719992E-2</v>
      </c>
      <c r="AHK18">
        <f t="shared" si="33"/>
        <v>7.9048424388439981E-2</v>
      </c>
      <c r="AHL18">
        <f t="shared" si="33"/>
        <v>7.9047403704159996E-2</v>
      </c>
      <c r="AHM18">
        <f t="shared" si="33"/>
        <v>7.9048389914639999E-2</v>
      </c>
      <c r="AHN18">
        <f t="shared" si="33"/>
        <v>7.9048362335600003E-2</v>
      </c>
      <c r="AHO18">
        <f t="shared" si="33"/>
        <v>7.9054493336040005E-2</v>
      </c>
      <c r="AHV18">
        <f t="shared" ref="AHV18:AKD18" si="34">SUM(AHV15,AHV8,AHV9,AHV11)</f>
        <v>7.9046534704599991E-2</v>
      </c>
      <c r="AHW18">
        <f t="shared" si="34"/>
        <v>7.9046514020320008E-2</v>
      </c>
      <c r="AHX18">
        <f t="shared" si="34"/>
        <v>7.9046493336039997E-2</v>
      </c>
      <c r="AHY18">
        <f t="shared" si="34"/>
        <v>7.9047472651759987E-2</v>
      </c>
      <c r="AIA18">
        <f t="shared" si="34"/>
        <v>7.9047438177960005E-2</v>
      </c>
      <c r="AIB18">
        <f t="shared" si="34"/>
        <v>7.9048417493679995E-2</v>
      </c>
      <c r="AIC18">
        <f t="shared" si="34"/>
        <v>7.9047403704159996E-2</v>
      </c>
      <c r="AID18">
        <f t="shared" si="34"/>
        <v>7.904737612512E-2</v>
      </c>
      <c r="AIE18">
        <f t="shared" si="34"/>
        <v>7.9047362335600002E-2</v>
      </c>
      <c r="AIF18">
        <f t="shared" si="34"/>
        <v>7.9048341651319992E-2</v>
      </c>
      <c r="AIG18">
        <f t="shared" si="34"/>
        <v>7.9048320967040009E-2</v>
      </c>
      <c r="AIH18">
        <f t="shared" si="34"/>
        <v>7.9048307177519983E-2</v>
      </c>
      <c r="AIN18">
        <f t="shared" si="34"/>
        <v>7.9053700178840003E-2</v>
      </c>
      <c r="AIO18">
        <f t="shared" si="34"/>
        <v>7.9052672599800006E-2</v>
      </c>
      <c r="AIP18">
        <f t="shared" si="34"/>
        <v>7.9046514020320008E-2</v>
      </c>
      <c r="AIQ18">
        <f t="shared" si="34"/>
        <v>7.9053638125999998E-2</v>
      </c>
      <c r="AIR18">
        <f t="shared" si="34"/>
        <v>7.904747954652E-2</v>
      </c>
      <c r="AIS18">
        <f t="shared" si="34"/>
        <v>7.9047458862239989E-2</v>
      </c>
      <c r="AIT18">
        <f t="shared" si="34"/>
        <v>7.9048438177960006E-2</v>
      </c>
      <c r="AIU18">
        <f t="shared" si="34"/>
        <v>7.9048417493679995E-2</v>
      </c>
      <c r="AIV18">
        <f t="shared" si="34"/>
        <v>7.9047396809399983E-2</v>
      </c>
      <c r="AIW18">
        <f t="shared" si="34"/>
        <v>7.9048383019879986E-2</v>
      </c>
      <c r="AIX18">
        <f t="shared" si="34"/>
        <v>7.9054514020319988E-2</v>
      </c>
      <c r="AIZ18">
        <f t="shared" si="34"/>
        <v>7.9048327861799994E-2</v>
      </c>
      <c r="AJF18">
        <f t="shared" si="34"/>
        <v>9.5949408273869152E-4</v>
      </c>
      <c r="AJI18">
        <f t="shared" si="34"/>
        <v>1.976474418716E-2</v>
      </c>
      <c r="AJJ18">
        <f t="shared" si="34"/>
        <v>7.9053603652199989E-2</v>
      </c>
      <c r="AJL18">
        <f t="shared" si="34"/>
        <v>3.9850984177719997E-2</v>
      </c>
      <c r="AJO18">
        <f t="shared" si="34"/>
        <v>7.9047355440839989E-2</v>
      </c>
      <c r="AJX18">
        <f t="shared" si="34"/>
        <v>7.9046527809840006E-2</v>
      </c>
      <c r="AJY18">
        <f t="shared" si="34"/>
        <v>7.9046500230799982E-2</v>
      </c>
      <c r="AJZ18">
        <f t="shared" si="34"/>
        <v>7.9046486441279984E-2</v>
      </c>
      <c r="AKA18">
        <f t="shared" si="34"/>
        <v>7.9047465757000002E-2</v>
      </c>
      <c r="AKB18">
        <f t="shared" si="34"/>
        <v>7.9047458862239989E-2</v>
      </c>
      <c r="AKC18">
        <f t="shared" si="34"/>
        <v>7.9047438177960005E-2</v>
      </c>
      <c r="AKD18">
        <f t="shared" si="34"/>
        <v>7.9048417493679995E-2</v>
      </c>
      <c r="AKE18">
        <f t="shared" ref="AKE18:AML18" si="35">SUM(AKE15,AKE8,AKE9,AKE11)</f>
        <v>7.9047396809399983E-2</v>
      </c>
      <c r="AKF18">
        <f t="shared" si="35"/>
        <v>7.904737612512E-2</v>
      </c>
      <c r="AKG18">
        <f t="shared" si="35"/>
        <v>7.904835544083999E-2</v>
      </c>
      <c r="AKH18">
        <f t="shared" si="35"/>
        <v>7.9048334756560007E-2</v>
      </c>
      <c r="AKI18">
        <f t="shared" si="35"/>
        <v>7.9048314072279996E-2</v>
      </c>
      <c r="AKJ18">
        <f t="shared" si="35"/>
        <v>7.9048300282759998E-2</v>
      </c>
      <c r="AKQ18">
        <f t="shared" si="35"/>
        <v>7.90466725998E-2</v>
      </c>
      <c r="AKU18">
        <f t="shared" si="35"/>
        <v>1.976572350288E-2</v>
      </c>
      <c r="ALH18">
        <f t="shared" si="35"/>
        <v>7.9046520915079993E-2</v>
      </c>
      <c r="ALI18">
        <f t="shared" si="35"/>
        <v>7.905264502076001E-2</v>
      </c>
      <c r="ALJ18">
        <f t="shared" si="35"/>
        <v>7.9046486441279984E-2</v>
      </c>
      <c r="ALK18">
        <f t="shared" si="35"/>
        <v>7.9047465757000002E-2</v>
      </c>
      <c r="ALL18">
        <f t="shared" si="35"/>
        <v>7.9047451967480004E-2</v>
      </c>
      <c r="ALM18">
        <f t="shared" si="35"/>
        <v>7.9047438177960005E-2</v>
      </c>
      <c r="ALN18">
        <f t="shared" si="35"/>
        <v>7.9048417493679995E-2</v>
      </c>
      <c r="ALO18">
        <f t="shared" si="35"/>
        <v>7.9047396809399983E-2</v>
      </c>
      <c r="ALP18">
        <f t="shared" si="35"/>
        <v>7.904737612512E-2</v>
      </c>
      <c r="ALQ18">
        <f t="shared" si="35"/>
        <v>7.904835544083999E-2</v>
      </c>
      <c r="ALR18">
        <f t="shared" si="35"/>
        <v>7.9048334756560007E-2</v>
      </c>
      <c r="ALS18">
        <f t="shared" si="35"/>
        <v>7.9048314072279996E-2</v>
      </c>
      <c r="ALT18">
        <f t="shared" si="35"/>
        <v>7.9048300282759998E-2</v>
      </c>
      <c r="ALZ18">
        <f t="shared" si="35"/>
        <v>7.905369328407999E-2</v>
      </c>
      <c r="AMA18">
        <f t="shared" si="35"/>
        <v>7.9046514020320008E-2</v>
      </c>
      <c r="AMB18">
        <f t="shared" si="35"/>
        <v>7.905465881028001E-2</v>
      </c>
      <c r="AMC18">
        <f t="shared" si="35"/>
        <v>7.9053617441719987E-2</v>
      </c>
      <c r="AMD18">
        <f t="shared" si="35"/>
        <v>7.9047458862239989E-2</v>
      </c>
      <c r="AME18">
        <f t="shared" si="35"/>
        <v>7.9047438177960005E-2</v>
      </c>
      <c r="AMF18">
        <f t="shared" si="35"/>
        <v>7.9048424388439981E-2</v>
      </c>
      <c r="AMG18">
        <f t="shared" si="35"/>
        <v>7.9054541599360012E-2</v>
      </c>
      <c r="AMH18">
        <f t="shared" si="35"/>
        <v>7.9047369230359987E-2</v>
      </c>
      <c r="AMI18">
        <f t="shared" si="35"/>
        <v>7.9048362335600003E-2</v>
      </c>
      <c r="AMK18">
        <f t="shared" si="35"/>
        <v>7.9048320967040009E-2</v>
      </c>
      <c r="AML18">
        <f t="shared" si="35"/>
        <v>7.9048307177519983E-2</v>
      </c>
      <c r="AMR18">
        <f t="shared" ref="AMR18:APB18" si="36">SUM(AMR15,AMR8,AMR9,AMR11)</f>
        <v>7.9046541599360004E-2</v>
      </c>
      <c r="AMS18">
        <f t="shared" si="36"/>
        <v>7.9046520915079993E-2</v>
      </c>
      <c r="AMT18">
        <f t="shared" si="36"/>
        <v>7.9046500230799982E-2</v>
      </c>
      <c r="AMU18">
        <f t="shared" si="36"/>
        <v>7.904747954652E-2</v>
      </c>
      <c r="AMV18">
        <f t="shared" si="36"/>
        <v>7.9047472651759987E-2</v>
      </c>
      <c r="AMW18">
        <f t="shared" si="36"/>
        <v>7.9047451967480004E-2</v>
      </c>
      <c r="AMX18">
        <f t="shared" si="36"/>
        <v>7.9048431283199994E-2</v>
      </c>
      <c r="AMY18">
        <f t="shared" si="36"/>
        <v>7.9047410598919982E-2</v>
      </c>
      <c r="AMZ18">
        <f t="shared" si="36"/>
        <v>7.9047396809399983E-2</v>
      </c>
      <c r="ANA18">
        <f t="shared" si="36"/>
        <v>7.9048376125120001E-2</v>
      </c>
      <c r="ANB18">
        <f t="shared" si="36"/>
        <v>7.904835544083999E-2</v>
      </c>
      <c r="ANC18">
        <f t="shared" si="36"/>
        <v>7.9048334756560007E-2</v>
      </c>
      <c r="AND18">
        <f t="shared" si="36"/>
        <v>7.9048320967040009E-2</v>
      </c>
      <c r="ANJ18">
        <f t="shared" si="36"/>
        <v>7.9046562283639987E-2</v>
      </c>
      <c r="ANK18">
        <f t="shared" si="36"/>
        <v>7.9046541599360004E-2</v>
      </c>
      <c r="ANL18">
        <f t="shared" si="36"/>
        <v>7.9046534704599991E-2</v>
      </c>
      <c r="ANM18">
        <f t="shared" si="36"/>
        <v>7.9047486441279985E-2</v>
      </c>
      <c r="ANN18">
        <f t="shared" si="36"/>
        <v>7.9053638125999998E-2</v>
      </c>
      <c r="ANO18">
        <f t="shared" si="36"/>
        <v>7.9047472651759987E-2</v>
      </c>
      <c r="ANP18">
        <f t="shared" si="36"/>
        <v>7.904845886223999E-2</v>
      </c>
      <c r="ANQ18">
        <f t="shared" si="36"/>
        <v>7.9048438177960006E-2</v>
      </c>
      <c r="ANR18">
        <f t="shared" si="36"/>
        <v>7.9047417493679994E-2</v>
      </c>
      <c r="ANS18">
        <f t="shared" si="36"/>
        <v>7.9054541599359984E-2</v>
      </c>
      <c r="ANT18">
        <f t="shared" si="36"/>
        <v>7.9048389914639999E-2</v>
      </c>
      <c r="ANU18">
        <f t="shared" si="36"/>
        <v>7.904835544083999E-2</v>
      </c>
      <c r="ANV18">
        <f t="shared" si="36"/>
        <v>7.9049341651319993E-2</v>
      </c>
      <c r="AOD18">
        <f t="shared" si="36"/>
        <v>7.9289665705039994E-2</v>
      </c>
      <c r="AOT18">
        <f t="shared" si="36"/>
        <v>7.9053706813800001E-2</v>
      </c>
      <c r="AOU18">
        <f t="shared" si="36"/>
        <v>7.9054686129519991E-2</v>
      </c>
      <c r="AOV18">
        <f t="shared" si="36"/>
        <v>7.9054644760959997E-2</v>
      </c>
      <c r="AOW18">
        <f t="shared" si="36"/>
        <v>7.9054568918599993E-2</v>
      </c>
      <c r="AOX18">
        <f t="shared" si="36"/>
        <v>7.9054513760520001E-2</v>
      </c>
      <c r="AOY18">
        <f t="shared" si="36"/>
        <v>7.9055431023400013E-2</v>
      </c>
      <c r="AOZ18">
        <f t="shared" si="36"/>
        <v>7.9056431023399987E-2</v>
      </c>
      <c r="APA18">
        <f t="shared" si="36"/>
        <v>7.9055258654399996E-2</v>
      </c>
      <c r="APB18">
        <f t="shared" si="36"/>
        <v>7.9056182812039993E-2</v>
      </c>
      <c r="APC18">
        <f t="shared" ref="APC18:AQP18" si="37">SUM(APC15,APC8,APC9,APC11)</f>
        <v>7.9055134548719985E-2</v>
      </c>
      <c r="APD18">
        <f t="shared" si="37"/>
        <v>7.905505870636001E-2</v>
      </c>
      <c r="APE18">
        <f t="shared" si="37"/>
        <v>7.905691391639999E-2</v>
      </c>
      <c r="APF18">
        <f t="shared" si="37"/>
        <v>7.9055803600240004E-2</v>
      </c>
      <c r="APL18">
        <f t="shared" si="37"/>
        <v>7.9053706813800001E-2</v>
      </c>
      <c r="APM18">
        <f t="shared" si="37"/>
        <v>7.905368612951999E-2</v>
      </c>
      <c r="APN18">
        <f t="shared" si="37"/>
        <v>7.9054630971439999E-2</v>
      </c>
      <c r="APO18">
        <f t="shared" si="37"/>
        <v>7.9054555129079995E-2</v>
      </c>
      <c r="APP18">
        <f t="shared" si="37"/>
        <v>7.9054486181480005E-2</v>
      </c>
      <c r="APQ18">
        <f t="shared" si="37"/>
        <v>7.9054403444359989E-2</v>
      </c>
      <c r="APR18">
        <f t="shared" si="37"/>
        <v>7.9055313812479988E-2</v>
      </c>
      <c r="APS18">
        <f t="shared" si="37"/>
        <v>7.9055237970120013E-2</v>
      </c>
      <c r="APT18">
        <f t="shared" si="37"/>
        <v>7.9055113864440002E-2</v>
      </c>
      <c r="APU18">
        <f t="shared" si="37"/>
        <v>7.9056072495880009E-2</v>
      </c>
      <c r="APV18">
        <f t="shared" si="37"/>
        <v>7.9055024232560001E-2</v>
      </c>
      <c r="APW18">
        <f t="shared" si="37"/>
        <v>7.9054996653520004E-2</v>
      </c>
      <c r="APX18">
        <f t="shared" si="37"/>
        <v>7.9055913916399989E-2</v>
      </c>
      <c r="AQD18">
        <f t="shared" si="37"/>
        <v>7.9053699919039988E-2</v>
      </c>
      <c r="AQE18">
        <f t="shared" si="37"/>
        <v>7.9053658550479994E-2</v>
      </c>
      <c r="AQF18">
        <f t="shared" si="37"/>
        <v>7.9054624076679986E-2</v>
      </c>
      <c r="AQG18">
        <f t="shared" si="37"/>
        <v>7.9054562023840008E-2</v>
      </c>
      <c r="AQH18">
        <f t="shared" si="37"/>
        <v>7.9054486181480005E-2</v>
      </c>
      <c r="AQI18">
        <f t="shared" si="37"/>
        <v>7.905540344435999E-2</v>
      </c>
      <c r="AQJ18">
        <f t="shared" si="37"/>
        <v>7.9055320707240001E-2</v>
      </c>
      <c r="AQK18">
        <f t="shared" si="37"/>
        <v>7.9055258654399996E-2</v>
      </c>
      <c r="AQL18">
        <f t="shared" si="37"/>
        <v>7.9055141443479998E-2</v>
      </c>
      <c r="AQM18">
        <f t="shared" si="37"/>
        <v>7.9055086285400006E-2</v>
      </c>
      <c r="AQN18">
        <f t="shared" si="37"/>
        <v>7.9055024232560001E-2</v>
      </c>
      <c r="AQO18">
        <f t="shared" si="37"/>
        <v>7.9054962179719995E-2</v>
      </c>
      <c r="AQP18">
        <f t="shared" si="37"/>
        <v>7.9055900126879991E-2</v>
      </c>
    </row>
    <row r="20" spans="1:1023 1025:1134" x14ac:dyDescent="0.3">
      <c r="A20">
        <f>MIN(F18:AQU18)</f>
        <v>5.645384337113153E-4</v>
      </c>
      <c r="D20">
        <f>MIN(F18:AQU18)</f>
        <v>5.645384337113153E-4</v>
      </c>
    </row>
    <row r="22" spans="1:1023 1025:1134" x14ac:dyDescent="0.3">
      <c r="A22">
        <f>MAX(F18:AQU18)</f>
        <v>0.10476073802927999</v>
      </c>
    </row>
    <row r="26" spans="1:1023 1025:1134" x14ac:dyDescent="0.3">
      <c r="A26" t="s">
        <v>520</v>
      </c>
    </row>
    <row r="27" spans="1:1023 1025:1134" x14ac:dyDescent="0.3">
      <c r="A27" t="s">
        <v>519</v>
      </c>
    </row>
    <row r="28" spans="1:1023 1025:1134" x14ac:dyDescent="0.3">
      <c r="A28" t="s">
        <v>518</v>
      </c>
      <c r="B28" t="s">
        <v>969</v>
      </c>
    </row>
    <row r="29" spans="1:1023 1025:1134" x14ac:dyDescent="0.3">
      <c r="B29" t="s">
        <v>136</v>
      </c>
    </row>
    <row r="30" spans="1:1023 1025:1134" x14ac:dyDescent="0.3">
      <c r="A30" t="s">
        <v>134</v>
      </c>
      <c r="B30">
        <v>36.5</v>
      </c>
      <c r="C30" t="s">
        <v>8</v>
      </c>
    </row>
    <row r="31" spans="1:1023 1025:1134" x14ac:dyDescent="0.3">
      <c r="A31" t="s">
        <v>133</v>
      </c>
      <c r="B31">
        <v>62</v>
      </c>
      <c r="C31" t="s">
        <v>8</v>
      </c>
    </row>
    <row r="32" spans="1:1023 1025:1134" x14ac:dyDescent="0.3">
      <c r="A32" t="s">
        <v>525</v>
      </c>
      <c r="B32">
        <v>4</v>
      </c>
      <c r="C32" t="s">
        <v>8</v>
      </c>
    </row>
    <row r="33" spans="1:3" x14ac:dyDescent="0.3">
      <c r="A33" t="s">
        <v>132</v>
      </c>
      <c r="B33">
        <v>1.9900000000000001E-4</v>
      </c>
      <c r="C33" t="s">
        <v>128</v>
      </c>
    </row>
    <row r="34" spans="1:3" x14ac:dyDescent="0.3">
      <c r="A34" t="s">
        <v>131</v>
      </c>
      <c r="B34">
        <v>1.2999999999999999E-4</v>
      </c>
      <c r="C34" t="s">
        <v>128</v>
      </c>
    </row>
    <row r="35" spans="1:3" x14ac:dyDescent="0.3">
      <c r="A35" t="s">
        <v>130</v>
      </c>
      <c r="B35">
        <v>2.13986322528E-2</v>
      </c>
      <c r="C35" t="s">
        <v>128</v>
      </c>
    </row>
    <row r="36" spans="1:3" x14ac:dyDescent="0.3">
      <c r="A36" t="s">
        <v>129</v>
      </c>
      <c r="B36">
        <v>8.7999999999999998E-5</v>
      </c>
      <c r="C36" t="s">
        <v>128</v>
      </c>
    </row>
    <row r="37" spans="1:3" x14ac:dyDescent="0.3">
      <c r="A37" t="s">
        <v>523</v>
      </c>
      <c r="B37">
        <v>0.13283400000000001</v>
      </c>
      <c r="C37" t="s">
        <v>8</v>
      </c>
    </row>
    <row r="40" spans="1:3" x14ac:dyDescent="0.3">
      <c r="B40">
        <f>B35*0.00689476</f>
        <v>1.4753843371131533E-4</v>
      </c>
    </row>
    <row r="43" spans="1:3" x14ac:dyDescent="0.3">
      <c r="B43">
        <f t="shared" ref="B43" si="38">SUM(B40,B33,B34,B36)</f>
        <v>5.645384337113153E-4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F89D8-231F-4EA2-844F-EC4272DD90D2}">
  <dimension ref="A2:M129"/>
  <sheetViews>
    <sheetView workbookViewId="0">
      <selection activeCell="L5" sqref="L5"/>
    </sheetView>
  </sheetViews>
  <sheetFormatPr defaultRowHeight="14.4" x14ac:dyDescent="0.3"/>
  <cols>
    <col min="1" max="1" width="28.33203125" bestFit="1" customWidth="1"/>
    <col min="2" max="2" width="10" bestFit="1" customWidth="1"/>
    <col min="4" max="4" width="12.33203125" customWidth="1"/>
    <col min="5" max="5" width="10" bestFit="1" customWidth="1"/>
    <col min="12" max="12" width="9.5546875" bestFit="1" customWidth="1"/>
    <col min="16" max="16" width="11" bestFit="1" customWidth="1"/>
  </cols>
  <sheetData>
    <row r="2" spans="1:13" x14ac:dyDescent="0.3">
      <c r="A2" t="s">
        <v>1427</v>
      </c>
    </row>
    <row r="3" spans="1:13" x14ac:dyDescent="0.3">
      <c r="G3" t="s">
        <v>1428</v>
      </c>
      <c r="H3">
        <v>0</v>
      </c>
    </row>
    <row r="4" spans="1:13" x14ac:dyDescent="0.3">
      <c r="A4" t="s">
        <v>1429</v>
      </c>
      <c r="B4">
        <v>12.7</v>
      </c>
      <c r="C4" t="s">
        <v>8</v>
      </c>
      <c r="H4">
        <f>H3+0.025</f>
        <v>2.5000000000000001E-2</v>
      </c>
    </row>
    <row r="5" spans="1:13" x14ac:dyDescent="0.3">
      <c r="A5" t="s">
        <v>1430</v>
      </c>
      <c r="B5" s="7">
        <v>7.0999999999999998E-6</v>
      </c>
      <c r="D5" t="s">
        <v>1431</v>
      </c>
      <c r="E5" s="7">
        <v>8.8999999999999995E-6</v>
      </c>
      <c r="H5">
        <f t="shared" ref="H5:H21" si="0">H4+0.025</f>
        <v>0.05</v>
      </c>
    </row>
    <row r="6" spans="1:13" x14ac:dyDescent="0.3">
      <c r="A6" t="s">
        <v>1432</v>
      </c>
      <c r="B6" s="7">
        <v>7.9999999999999996E-6</v>
      </c>
      <c r="D6" t="s">
        <v>1433</v>
      </c>
      <c r="E6" s="7">
        <v>1.8E-5</v>
      </c>
      <c r="H6">
        <f t="shared" si="0"/>
        <v>7.5000000000000011E-2</v>
      </c>
    </row>
    <row r="7" spans="1:13" x14ac:dyDescent="0.3">
      <c r="A7" t="s">
        <v>1434</v>
      </c>
      <c r="B7" s="7">
        <v>2.0999999999999999E-5</v>
      </c>
      <c r="D7" t="s">
        <v>1435</v>
      </c>
      <c r="E7" s="7">
        <v>3.0000000000000001E-5</v>
      </c>
      <c r="H7">
        <f t="shared" si="0"/>
        <v>0.1</v>
      </c>
    </row>
    <row r="8" spans="1:13" x14ac:dyDescent="0.3">
      <c r="A8" t="s">
        <v>1436</v>
      </c>
      <c r="B8" s="7">
        <v>1.02E-4</v>
      </c>
      <c r="H8">
        <f t="shared" si="0"/>
        <v>0.125</v>
      </c>
    </row>
    <row r="9" spans="1:13" x14ac:dyDescent="0.3">
      <c r="B9" s="30" t="s">
        <v>1437</v>
      </c>
      <c r="C9" s="30"/>
      <c r="D9" s="30"/>
      <c r="E9" s="30"/>
      <c r="H9">
        <f t="shared" si="0"/>
        <v>0.15</v>
      </c>
      <c r="J9" s="30" t="s">
        <v>1438</v>
      </c>
      <c r="K9" s="30"/>
      <c r="L9" s="30"/>
      <c r="M9" s="30"/>
    </row>
    <row r="10" spans="1:13" x14ac:dyDescent="0.3">
      <c r="B10" t="s">
        <v>1439</v>
      </c>
      <c r="C10" t="s">
        <v>1440</v>
      </c>
      <c r="D10" t="s">
        <v>1441</v>
      </c>
      <c r="H10">
        <f t="shared" si="0"/>
        <v>0.17499999999999999</v>
      </c>
      <c r="J10" t="s">
        <v>1439</v>
      </c>
      <c r="K10" t="s">
        <v>1440</v>
      </c>
      <c r="L10" t="s">
        <v>1441</v>
      </c>
    </row>
    <row r="11" spans="1:13" x14ac:dyDescent="0.3">
      <c r="B11" s="7">
        <f>$B$4*($B$7-$B$5)/((((1+H3)/(1-H3))*$B$8)-$B$7)</f>
        <v>2.1793827160493824</v>
      </c>
      <c r="C11" s="7">
        <f>($B$4*($B$7-$B$5))/(($B$8-$B$7)+(($B$8-(($B$7+$B$5)/2))*((2*H3)/(1-H3))))</f>
        <v>2.1793827160493824</v>
      </c>
      <c r="D11" s="7">
        <f>$B$4*((1-H3)/(1+H3))*(($B$7-$B$5)/(($B$8-$B$5)-((((7-6*H3)*($B$7-$B$5))/(4+4*H3)))))</f>
        <v>2.501310662415869</v>
      </c>
      <c r="H11">
        <f t="shared" si="0"/>
        <v>0.19999999999999998</v>
      </c>
      <c r="J11" s="7">
        <f>$B$4*($B$7-$B$5)/((((1+H3)/(1-H3))*$E$7)-$B$7)</f>
        <v>19.614444444444437</v>
      </c>
      <c r="K11" s="7">
        <f>($B$4*($B$7-$B$5))/(($E$7-$B$7)+(($E$7-(($B$7+$B$5)/2))*((2*H3)/(1-H3))))</f>
        <v>19.614444444444437</v>
      </c>
      <c r="L11">
        <f>$B$4*((1-H3)/(1+H3))*(($B$7-$B$5)/(($E$7-$B$5)-((((7-6*H3)*($B$7-$B$5))/(4+4*H3)))))</f>
        <v>-123.88070175438618</v>
      </c>
    </row>
    <row r="12" spans="1:13" x14ac:dyDescent="0.3">
      <c r="B12" s="7">
        <f t="shared" ref="B12:B31" si="1">$B$4*($B$7-$B$5)/((((1+H4)/(1-H4))*$B$8)-$B$7)</f>
        <v>2.0471810883140047</v>
      </c>
      <c r="C12" s="7">
        <f t="shared" ref="C12:C31" si="2">($B$4*($B$7-$B$5))/(($B$8-$B$7)+(($B$8-(($B$7+$B$5)/2))*((2*H4)/(1-H4))))</f>
        <v>2.064430717562745</v>
      </c>
      <c r="D12">
        <f t="shared" ref="D12:D31" si="3">$B$4*((1-H4)/(1+H4))*(($B$7-$B$5)/(($B$8-$B$5)-((((7-6*H4)*($B$7-$B$5))/(4+4*H4)))))</f>
        <v>2.3427205444491701</v>
      </c>
      <c r="H12">
        <f t="shared" si="0"/>
        <v>0.22499999999999998</v>
      </c>
      <c r="J12" s="7">
        <f t="shared" ref="J12:J31" si="4">$B$4*($B$7-$B$5)/((((1+H4)/(1-H4))*$E$7)-$B$7)</f>
        <v>16.751021897810215</v>
      </c>
      <c r="K12" s="7">
        <f t="shared" ref="K12:K31" si="5">($B$4*($B$7-$B$5))/(($E$7-$B$7)+(($E$7-(($B$7+$B$5)/2))*((2*H4)/(1-H4))))</f>
        <v>17.980334290937574</v>
      </c>
      <c r="L12">
        <f t="shared" ref="L12:L30" si="6">$B$4*((1-H4)/(1+H4))*(($B$7-$B$5)/(($E$7-$B$5)-((((7-6*H4)*($B$7-$B$5))/(4+4*H4)))))</f>
        <v>-519.59773584905815</v>
      </c>
    </row>
    <row r="13" spans="1:13" x14ac:dyDescent="0.3">
      <c r="B13" s="7">
        <f t="shared" si="1"/>
        <v>1.9243086632243251</v>
      </c>
      <c r="C13" s="7">
        <f t="shared" si="2"/>
        <v>1.9558399906700095</v>
      </c>
      <c r="D13">
        <f t="shared" si="3"/>
        <v>2.1961499427074802</v>
      </c>
      <c r="H13">
        <f t="shared" si="0"/>
        <v>0.24999999999999997</v>
      </c>
      <c r="J13" s="7">
        <f t="shared" si="4"/>
        <v>14.519783549783545</v>
      </c>
      <c r="K13" s="7">
        <f t="shared" si="5"/>
        <v>16.530655495317884</v>
      </c>
      <c r="L13">
        <f t="shared" si="6"/>
        <v>219.9390163934423</v>
      </c>
    </row>
    <row r="14" spans="1:13" x14ac:dyDescent="0.3">
      <c r="B14" s="7">
        <f t="shared" si="1"/>
        <v>1.8098115821557217</v>
      </c>
      <c r="C14" s="7">
        <f t="shared" si="2"/>
        <v>1.8530967174511301</v>
      </c>
      <c r="D14">
        <f t="shared" si="3"/>
        <v>2.0602823121204952</v>
      </c>
      <c r="H14">
        <f t="shared" si="0"/>
        <v>0.27499999999999997</v>
      </c>
      <c r="J14" s="7">
        <f t="shared" si="4"/>
        <v>12.732183235867446</v>
      </c>
      <c r="K14" s="7">
        <f t="shared" si="5"/>
        <v>15.23585257756006</v>
      </c>
      <c r="L14">
        <f t="shared" si="6"/>
        <v>87.967811447811357</v>
      </c>
    </row>
    <row r="15" spans="1:13" x14ac:dyDescent="0.3">
      <c r="B15" s="7">
        <f t="shared" si="1"/>
        <v>1.7028617363344047</v>
      </c>
      <c r="C15" s="7">
        <f t="shared" si="2"/>
        <v>1.7557409658525798</v>
      </c>
      <c r="D15">
        <f t="shared" si="3"/>
        <v>1.9339866098600114</v>
      </c>
      <c r="H15">
        <f t="shared" si="0"/>
        <v>0.3</v>
      </c>
      <c r="J15" s="7">
        <f t="shared" si="4"/>
        <v>11.267872340425525</v>
      </c>
      <c r="K15" s="7">
        <f t="shared" si="5"/>
        <v>14.072364924712129</v>
      </c>
      <c r="L15">
        <f t="shared" si="6"/>
        <v>53.856610169491454</v>
      </c>
    </row>
    <row r="16" spans="1:13" x14ac:dyDescent="0.3">
      <c r="B16" s="7">
        <f t="shared" si="1"/>
        <v>1.602736705577172</v>
      </c>
      <c r="C16" s="7">
        <f t="shared" si="2"/>
        <v>1.6633598061650285</v>
      </c>
      <c r="D16">
        <f t="shared" si="3"/>
        <v>1.8162857352833102</v>
      </c>
      <c r="H16">
        <f t="shared" si="0"/>
        <v>0.32500000000000001</v>
      </c>
      <c r="J16" s="7">
        <f t="shared" si="4"/>
        <v>10.046422764227637</v>
      </c>
      <c r="K16" s="7">
        <f t="shared" si="5"/>
        <v>13.021180189673336</v>
      </c>
      <c r="L16">
        <f t="shared" si="6"/>
        <v>38.198145285935063</v>
      </c>
    </row>
    <row r="17" spans="2:12" x14ac:dyDescent="0.3">
      <c r="B17" s="7">
        <f t="shared" si="1"/>
        <v>1.5088034188034185</v>
      </c>
      <c r="C17" s="7">
        <f t="shared" si="2"/>
        <v>1.5755814563973327</v>
      </c>
      <c r="D17">
        <f t="shared" si="3"/>
        <v>1.7063312011371714</v>
      </c>
      <c r="H17">
        <f t="shared" si="0"/>
        <v>0.35000000000000003</v>
      </c>
      <c r="J17" s="7">
        <f t="shared" si="4"/>
        <v>9.012042042042042</v>
      </c>
      <c r="K17" s="7">
        <f t="shared" si="5"/>
        <v>12.066787293928424</v>
      </c>
      <c r="L17">
        <f t="shared" si="6"/>
        <v>29.206909975669088</v>
      </c>
    </row>
    <row r="18" spans="2:12" x14ac:dyDescent="0.3">
      <c r="B18" s="7">
        <f t="shared" si="1"/>
        <v>1.4205047549378196</v>
      </c>
      <c r="C18" s="7">
        <f t="shared" si="2"/>
        <v>1.4920702814845168</v>
      </c>
      <c r="D18">
        <f t="shared" si="3"/>
        <v>1.6033826463909719</v>
      </c>
      <c r="H18">
        <f t="shared" si="0"/>
        <v>0.37500000000000006</v>
      </c>
      <c r="J18" s="7">
        <f t="shared" si="4"/>
        <v>8.1248117154811688</v>
      </c>
      <c r="K18" s="7">
        <f t="shared" si="5"/>
        <v>11.19640591966173</v>
      </c>
      <c r="L18">
        <f t="shared" si="6"/>
        <v>23.372076228686048</v>
      </c>
    </row>
    <row r="19" spans="2:12" x14ac:dyDescent="0.3">
      <c r="B19" s="7">
        <f t="shared" si="1"/>
        <v>1.3373484848484847</v>
      </c>
      <c r="C19" s="7">
        <f t="shared" si="2"/>
        <v>1.4125225045009</v>
      </c>
      <c r="D19">
        <f t="shared" si="3"/>
        <v>1.5067911443051478</v>
      </c>
      <c r="H19">
        <f t="shared" si="0"/>
        <v>0.40000000000000008</v>
      </c>
      <c r="J19" s="7">
        <f t="shared" si="4"/>
        <v>7.3554166666666658</v>
      </c>
      <c r="K19" s="7">
        <f t="shared" si="5"/>
        <v>10.399410898379969</v>
      </c>
      <c r="L19">
        <f t="shared" si="6"/>
        <v>19.279726962457332</v>
      </c>
    </row>
    <row r="20" spans="2:12" x14ac:dyDescent="0.3">
      <c r="B20" s="7">
        <f t="shared" si="1"/>
        <v>1.2588980906372205</v>
      </c>
      <c r="C20" s="7">
        <f t="shared" si="2"/>
        <v>1.336662514349918</v>
      </c>
      <c r="D20">
        <f t="shared" si="3"/>
        <v>1.415985510058865</v>
      </c>
      <c r="H20">
        <f>H19+0.025</f>
        <v>0.4250000000000001</v>
      </c>
      <c r="J20" s="7">
        <f t="shared" si="4"/>
        <v>6.6818437118437082</v>
      </c>
      <c r="K20" s="7">
        <f t="shared" si="5"/>
        <v>9.6668963080727757</v>
      </c>
      <c r="L20">
        <f t="shared" si="6"/>
        <v>16.250720118782475</v>
      </c>
    </row>
    <row r="21" spans="2:12" x14ac:dyDescent="0.3">
      <c r="B21" s="7">
        <f t="shared" si="1"/>
        <v>1.1847651006711406</v>
      </c>
      <c r="C21" s="7">
        <f t="shared" si="2"/>
        <v>1.2642396753401763</v>
      </c>
      <c r="D21">
        <f t="shared" si="3"/>
        <v>1.3304609973621402</v>
      </c>
      <c r="H21">
        <f t="shared" si="0"/>
        <v>0.45000000000000012</v>
      </c>
      <c r="J21" s="7">
        <f t="shared" si="4"/>
        <v>6.0872413793103428</v>
      </c>
      <c r="K21" s="7">
        <f t="shared" si="5"/>
        <v>8.9913412563667219</v>
      </c>
      <c r="L21">
        <f t="shared" si="6"/>
        <v>13.918265440210241</v>
      </c>
    </row>
    <row r="22" spans="2:12" x14ac:dyDescent="0.3">
      <c r="B22" s="7">
        <f t="shared" si="1"/>
        <v>1.114602656215981</v>
      </c>
      <c r="C22" s="7">
        <f t="shared" si="2"/>
        <v>1.1950255608207474</v>
      </c>
      <c r="D22">
        <f t="shared" si="3"/>
        <v>1.2497699115044247</v>
      </c>
      <c r="H22">
        <f>H21+0.025</f>
        <v>0.47500000000000014</v>
      </c>
      <c r="J22" s="7">
        <f t="shared" si="4"/>
        <v>5.5584907709011944</v>
      </c>
      <c r="K22" s="7">
        <f t="shared" si="5"/>
        <v>8.3663507109004716</v>
      </c>
      <c r="L22">
        <f t="shared" si="6"/>
        <v>12.066870948733056</v>
      </c>
    </row>
    <row r="23" spans="2:12" x14ac:dyDescent="0.3">
      <c r="B23" s="7">
        <f t="shared" si="1"/>
        <v>1.0481000848176416</v>
      </c>
      <c r="C23" s="7">
        <f t="shared" si="2"/>
        <v>1.1288115465424315</v>
      </c>
      <c r="D23">
        <f t="shared" si="3"/>
        <v>1.1735137701804366</v>
      </c>
      <c r="H23">
        <f>H22+0.025</f>
        <v>0.50000000000000011</v>
      </c>
      <c r="J23" s="7">
        <f t="shared" si="4"/>
        <v>5.0852263374485576</v>
      </c>
      <c r="K23" s="7">
        <f t="shared" si="5"/>
        <v>7.7864524259609293</v>
      </c>
      <c r="L23">
        <f t="shared" si="6"/>
        <v>10.561623931623926</v>
      </c>
    </row>
    <row r="24" spans="2:12" x14ac:dyDescent="0.3">
      <c r="B24" s="7">
        <f t="shared" si="1"/>
        <v>0.98497830130192177</v>
      </c>
      <c r="C24" s="7">
        <f t="shared" si="2"/>
        <v>1.0654067103292575</v>
      </c>
      <c r="D24">
        <f t="shared" si="3"/>
        <v>1.1013367223152906</v>
      </c>
      <c r="J24" s="7">
        <f t="shared" si="4"/>
        <v>4.6591495601173012</v>
      </c>
      <c r="K24" s="7">
        <f t="shared" si="5"/>
        <v>7.2469362931427677</v>
      </c>
      <c r="L24">
        <f t="shared" si="6"/>
        <v>9.3137469467513405</v>
      </c>
    </row>
    <row r="25" spans="2:12" x14ac:dyDescent="0.3">
      <c r="B25" s="7">
        <f t="shared" si="1"/>
        <v>0.92498589278516674</v>
      </c>
      <c r="C25" s="7">
        <f t="shared" si="2"/>
        <v>1.0046359935209908</v>
      </c>
      <c r="D25">
        <f t="shared" si="3"/>
        <v>1.0329199954990431</v>
      </c>
      <c r="J25" s="7">
        <f t="shared" si="4"/>
        <v>4.2735381750465509</v>
      </c>
      <c r="K25" s="7">
        <f t="shared" si="5"/>
        <v>6.7437261240082247</v>
      </c>
      <c r="L25">
        <f t="shared" si="6"/>
        <v>8.2624302430242977</v>
      </c>
    </row>
    <row r="26" spans="2:12" x14ac:dyDescent="0.3">
      <c r="B26" s="7">
        <f t="shared" si="1"/>
        <v>0.86789577187807254</v>
      </c>
      <c r="C26" s="7">
        <f t="shared" si="2"/>
        <v>0.94633858689825212</v>
      </c>
      <c r="D26">
        <f t="shared" si="3"/>
        <v>0.96797718923068476</v>
      </c>
      <c r="J26" s="7">
        <f t="shared" si="4"/>
        <v>3.9228888888888873</v>
      </c>
      <c r="K26" s="7">
        <f t="shared" si="5"/>
        <v>6.27327647476901</v>
      </c>
      <c r="L26">
        <f t="shared" si="6"/>
        <v>7.3646224447225679</v>
      </c>
    </row>
    <row r="27" spans="2:12" x14ac:dyDescent="0.3">
      <c r="B27" s="7">
        <f t="shared" si="1"/>
        <v>0.81350230414746505</v>
      </c>
      <c r="C27" s="7">
        <f t="shared" si="2"/>
        <v>0.89036650975117648</v>
      </c>
      <c r="D27">
        <f t="shared" si="3"/>
        <v>0.90625026737967884</v>
      </c>
      <c r="J27" s="7">
        <f t="shared" si="4"/>
        <v>3.6026530612244874</v>
      </c>
      <c r="K27" s="7">
        <f t="shared" si="5"/>
        <v>5.8324889867841376</v>
      </c>
      <c r="L27">
        <f t="shared" si="6"/>
        <v>6.5889891135303227</v>
      </c>
    </row>
    <row r="28" spans="2:12" x14ac:dyDescent="0.3">
      <c r="B28" s="7">
        <f t="shared" si="1"/>
        <v>0.76161883323954205</v>
      </c>
      <c r="C28" s="7">
        <f t="shared" si="2"/>
        <v>0.83658335565491471</v>
      </c>
      <c r="D28">
        <f t="shared" si="3"/>
        <v>0.84750613160778554</v>
      </c>
      <c r="J28" s="7">
        <f t="shared" si="4"/>
        <v>3.3090383048084746</v>
      </c>
      <c r="K28" s="7">
        <f t="shared" si="5"/>
        <v>5.4186440677966061</v>
      </c>
      <c r="L28">
        <f t="shared" si="6"/>
        <v>5.9121805606115725</v>
      </c>
    </row>
    <row r="29" spans="2:12" x14ac:dyDescent="0.3">
      <c r="B29" s="7">
        <f>$B$4*($B$7-$B$5)/((((1+H21)/(1-H21))*$B$8)-$B$7)</f>
        <v>0.71207554088742164</v>
      </c>
      <c r="C29" s="7">
        <f t="shared" si="2"/>
        <v>0.78486318257143972</v>
      </c>
      <c r="D29">
        <f t="shared" si="3"/>
        <v>0.79153367981249312</v>
      </c>
      <c r="J29" s="7">
        <f t="shared" si="4"/>
        <v>3.0388575899843473</v>
      </c>
      <c r="K29" s="7">
        <f t="shared" si="5"/>
        <v>5.0293447293447251</v>
      </c>
      <c r="L29">
        <f t="shared" si="6"/>
        <v>5.3164407939767235</v>
      </c>
    </row>
    <row r="30" spans="2:12" x14ac:dyDescent="0.3">
      <c r="B30" s="7">
        <f t="shared" si="1"/>
        <v>0.66471759010220532</v>
      </c>
      <c r="C30" s="7">
        <f t="shared" si="2"/>
        <v>0.73508952826634377</v>
      </c>
      <c r="D30">
        <f t="shared" si="3"/>
        <v>0.73814127134252561</v>
      </c>
      <c r="J30" s="7">
        <f t="shared" si="4"/>
        <v>2.7894130925507881</v>
      </c>
      <c r="K30" s="7">
        <f t="shared" si="5"/>
        <v>4.6624701295434505</v>
      </c>
      <c r="L30">
        <f t="shared" si="6"/>
        <v>4.7880271230222764</v>
      </c>
    </row>
    <row r="31" spans="2:12" x14ac:dyDescent="0.3">
      <c r="B31" s="7">
        <f t="shared" si="1"/>
        <v>0.61940350877192962</v>
      </c>
      <c r="C31" s="7">
        <f t="shared" si="2"/>
        <v>0.68715453483845823</v>
      </c>
      <c r="D31">
        <f t="shared" si="3"/>
        <v>0.68715453483845823</v>
      </c>
      <c r="J31" s="7">
        <f t="shared" si="4"/>
        <v>2.5584057971014476</v>
      </c>
      <c r="K31" s="7">
        <f t="shared" si="5"/>
        <v>4.3161369193154009</v>
      </c>
      <c r="L31">
        <f>$B$4*((1-H23)/(1+H23))*(($B$7-$B$5)/(($E$7-$B$5)-((((7-6*H23)*($B$7-$B$5))/(4+4*H23)))))</f>
        <v>4.3161369193154009</v>
      </c>
    </row>
    <row r="32" spans="2:12" x14ac:dyDescent="0.3">
      <c r="B32" s="7"/>
    </row>
    <row r="33" spans="2:5" x14ac:dyDescent="0.3">
      <c r="B33" s="31" t="s">
        <v>1442</v>
      </c>
      <c r="C33" s="31"/>
      <c r="D33" s="31"/>
      <c r="E33" s="31"/>
    </row>
    <row r="34" spans="2:5" x14ac:dyDescent="0.3">
      <c r="B34" t="s">
        <v>1439</v>
      </c>
      <c r="C34" t="s">
        <v>1440</v>
      </c>
      <c r="D34" t="s">
        <v>1441</v>
      </c>
    </row>
    <row r="35" spans="2:5" x14ac:dyDescent="0.3">
      <c r="B35" s="7">
        <f>$B$4*($B$7-$B$6)/((((1+H3)/(1-H3))*$B$8)-$B$7)</f>
        <v>2.038271604938271</v>
      </c>
      <c r="C35" s="7">
        <f>($B$4*($B$7-$B$6))/(($B$8-$B$7)+(($B$8-(($B$7+$B$56)/2))*((2*H3)/(1-H3))))</f>
        <v>2.038271604938271</v>
      </c>
      <c r="D35">
        <f>$B$4*((1-H3)/(1+H3))*(($B$7-$B$6)/(($B$8-$B$6)-((((7-6*H3)*($B$7-$B$6))/(4+4*H3)))))</f>
        <v>2.3171929824561399</v>
      </c>
    </row>
    <row r="36" spans="2:5" x14ac:dyDescent="0.3">
      <c r="B36" s="7">
        <f t="shared" ref="B36:B55" si="7">$B$4*($B$7-$B$6)/((((1+H4)/(1-H4))*$B$8)-$B$7)</f>
        <v>1.9146297948260476</v>
      </c>
      <c r="C36" s="7">
        <f t="shared" ref="C36:C54" si="8">($B$4*($B$7-$B$6))/(($B$8-$B$7)+(($B$8-(($B$7+$B$56)/2))*((2*H4)/(1-H4))))</f>
        <v>1.9266606822262113</v>
      </c>
      <c r="D36">
        <f t="shared" ref="D36:D55" si="9">$B$4*((1-H4)/(1+H4))*(($B$7-$B$6)/(($B$8-$B$6)-((((7-6*H4)*($B$7-$B$6))/(4+4*H4)))))</f>
        <v>2.1727349417918003</v>
      </c>
    </row>
    <row r="37" spans="2:5" x14ac:dyDescent="0.3">
      <c r="B37" s="7">
        <f t="shared" si="7"/>
        <v>1.7997131382673546</v>
      </c>
      <c r="C37" s="7">
        <f t="shared" si="8"/>
        <v>1.8216608594657371</v>
      </c>
      <c r="D37">
        <f t="shared" si="9"/>
        <v>2.0389340266493337</v>
      </c>
    </row>
    <row r="38" spans="2:5" x14ac:dyDescent="0.3">
      <c r="B38" s="7">
        <f t="shared" si="7"/>
        <v>1.6926295372679412</v>
      </c>
      <c r="C38" s="7">
        <f t="shared" si="8"/>
        <v>1.7227016356457978</v>
      </c>
      <c r="D38">
        <f t="shared" si="9"/>
        <v>1.914652875724808</v>
      </c>
    </row>
    <row r="39" spans="2:5" x14ac:dyDescent="0.3">
      <c r="B39" s="7">
        <f t="shared" si="7"/>
        <v>1.5926045016077166</v>
      </c>
      <c r="C39" s="7">
        <f t="shared" si="8"/>
        <v>1.6292763157894734</v>
      </c>
      <c r="D39">
        <f t="shared" si="9"/>
        <v>1.7989104116222754</v>
      </c>
    </row>
    <row r="40" spans="2:5" x14ac:dyDescent="0.3">
      <c r="B40" s="7">
        <f t="shared" si="7"/>
        <v>1.4989623865110242</v>
      </c>
      <c r="C40" s="7">
        <f t="shared" si="8"/>
        <v>1.5409333333333333</v>
      </c>
      <c r="D40">
        <f t="shared" si="9"/>
        <v>1.690855888807608</v>
      </c>
    </row>
    <row r="41" spans="2:5" x14ac:dyDescent="0.3">
      <c r="B41" s="7">
        <f t="shared" si="7"/>
        <v>1.411111111111111</v>
      </c>
      <c r="C41" s="7">
        <f t="shared" si="8"/>
        <v>1.4572689511941845</v>
      </c>
      <c r="D41">
        <f t="shared" si="9"/>
        <v>1.5897479467572928</v>
      </c>
    </row>
    <row r="42" spans="2:5" x14ac:dyDescent="0.3">
      <c r="B42" s="7">
        <f t="shared" si="7"/>
        <v>1.3285296269202629</v>
      </c>
      <c r="C42" s="7">
        <f t="shared" si="8"/>
        <v>1.3779210925644914</v>
      </c>
      <c r="D42">
        <f t="shared" si="9"/>
        <v>1.4949375771710796</v>
      </c>
    </row>
    <row r="43" spans="2:5" x14ac:dyDescent="0.3">
      <c r="B43" s="7">
        <f t="shared" si="7"/>
        <v>1.2507575757575757</v>
      </c>
      <c r="C43" s="7">
        <f t="shared" si="8"/>
        <v>1.3025641025641024</v>
      </c>
      <c r="D43">
        <f t="shared" si="9"/>
        <v>1.4058541777541242</v>
      </c>
    </row>
    <row r="44" spans="2:5" x14ac:dyDescent="0.3">
      <c r="B44" s="7">
        <f t="shared" si="7"/>
        <v>1.1773867034736596</v>
      </c>
      <c r="C44" s="7">
        <f t="shared" si="8"/>
        <v>1.2309042809042807</v>
      </c>
      <c r="D44">
        <f t="shared" si="9"/>
        <v>1.3219940591502</v>
      </c>
    </row>
    <row r="45" spans="2:5" x14ac:dyDescent="0.3">
      <c r="B45" s="7">
        <f t="shared" si="7"/>
        <v>1.1080536912751675</v>
      </c>
      <c r="C45" s="7">
        <f t="shared" si="8"/>
        <v>1.1626760563380278</v>
      </c>
      <c r="D45">
        <f t="shared" si="9"/>
        <v>1.2429109159347551</v>
      </c>
    </row>
    <row r="46" spans="2:5" x14ac:dyDescent="0.3">
      <c r="B46" s="7">
        <f t="shared" si="7"/>
        <v>1.0424341389070324</v>
      </c>
      <c r="C46" s="7">
        <f t="shared" si="8"/>
        <v>1.097638697845025</v>
      </c>
      <c r="D46">
        <f t="shared" si="9"/>
        <v>1.1682078809320484</v>
      </c>
    </row>
    <row r="47" spans="2:5" x14ac:dyDescent="0.3">
      <c r="B47" s="7">
        <f t="shared" si="7"/>
        <v>0.98023748939779443</v>
      </c>
      <c r="C47" s="7">
        <f t="shared" si="8"/>
        <v>1.0355734767025089</v>
      </c>
      <c r="D47">
        <f t="shared" si="9"/>
        <v>1.097530864197531</v>
      </c>
    </row>
    <row r="48" spans="2:5" x14ac:dyDescent="0.3">
      <c r="B48" s="7">
        <f t="shared" si="7"/>
        <v>0.92120272783632973</v>
      </c>
      <c r="C48" s="7">
        <f t="shared" si="8"/>
        <v>0.97628120893561088</v>
      </c>
      <c r="D48">
        <f t="shared" si="9"/>
        <v>1.030562940700497</v>
      </c>
    </row>
    <row r="49" spans="2:5" x14ac:dyDescent="0.3">
      <c r="B49" s="7">
        <f t="shared" si="7"/>
        <v>0.86509471987101927</v>
      </c>
      <c r="C49" s="7">
        <f t="shared" si="8"/>
        <v>0.91958011996572386</v>
      </c>
      <c r="D49">
        <f t="shared" si="9"/>
        <v>0.96701959900878576</v>
      </c>
    </row>
    <row r="50" spans="2:5" x14ac:dyDescent="0.3">
      <c r="B50" s="7">
        <f t="shared" si="7"/>
        <v>0.81170108161258592</v>
      </c>
      <c r="C50" s="7">
        <f t="shared" si="8"/>
        <v>0.86530398322851121</v>
      </c>
      <c r="D50">
        <f t="shared" si="9"/>
        <v>0.90664470071389336</v>
      </c>
    </row>
    <row r="51" spans="2:5" x14ac:dyDescent="0.3">
      <c r="B51" s="7">
        <f>$B$4*($B$7-$B$6)/((((1+H19)/(1-H19))*$B$8)-$B$7)</f>
        <v>0.76082949308755721</v>
      </c>
      <c r="C51" s="7">
        <f t="shared" si="8"/>
        <v>0.81330049261083714</v>
      </c>
      <c r="D51">
        <f t="shared" si="9"/>
        <v>0.8492070295756533</v>
      </c>
    </row>
    <row r="52" spans="2:5" x14ac:dyDescent="0.3">
      <c r="B52" s="7">
        <f t="shared" si="7"/>
        <v>0.71230538360532714</v>
      </c>
      <c r="C52" s="7">
        <f t="shared" si="8"/>
        <v>0.76342983514274199</v>
      </c>
      <c r="D52">
        <f t="shared" si="9"/>
        <v>0.79449733235694098</v>
      </c>
    </row>
    <row r="53" spans="2:5" x14ac:dyDescent="0.3">
      <c r="B53" s="7">
        <f t="shared" si="7"/>
        <v>0.66596993032636564</v>
      </c>
      <c r="C53" s="7">
        <f t="shared" si="8"/>
        <v>0.71556343577620141</v>
      </c>
      <c r="D53">
        <f t="shared" si="9"/>
        <v>0.74232577151032053</v>
      </c>
    </row>
    <row r="54" spans="2:5" x14ac:dyDescent="0.3">
      <c r="B54" s="7">
        <f t="shared" si="7"/>
        <v>0.62167832167832149</v>
      </c>
      <c r="C54" s="7">
        <f t="shared" si="8"/>
        <v>0.6695828505214364</v>
      </c>
      <c r="D54">
        <f t="shared" si="9"/>
        <v>0.69251972435833409</v>
      </c>
    </row>
    <row r="55" spans="2:5" x14ac:dyDescent="0.3">
      <c r="B55" s="7">
        <f t="shared" si="7"/>
        <v>0.57929824561403487</v>
      </c>
      <c r="C55" s="7">
        <f>($B$4*($B$7-$B$6))/(($B$8-$B$7)+(($B$8-(($B$7+$B$56)/2))*((2*H23)/(1-H23))))</f>
        <v>0.62537878787878765</v>
      </c>
      <c r="D55">
        <f t="shared" si="9"/>
        <v>0.64492187499999987</v>
      </c>
    </row>
    <row r="58" spans="2:5" x14ac:dyDescent="0.3">
      <c r="B58" s="30" t="s">
        <v>1443</v>
      </c>
      <c r="C58" s="30"/>
      <c r="D58" s="30"/>
      <c r="E58" s="30"/>
    </row>
    <row r="59" spans="2:5" x14ac:dyDescent="0.3">
      <c r="B59" t="s">
        <v>1439</v>
      </c>
      <c r="C59" t="s">
        <v>1440</v>
      </c>
      <c r="D59" t="s">
        <v>1441</v>
      </c>
    </row>
    <row r="60" spans="2:5" x14ac:dyDescent="0.3">
      <c r="B60" s="7">
        <f>$B$4*($E$6-$B$5)/((((1+H3)/(1-H3))*$B$8)-$E$6)</f>
        <v>1.6479761904761905</v>
      </c>
      <c r="C60" s="7">
        <f>($B$4*($E$6-$B$5))/(($B$8-$E$6)+(($B$8-(($E$6+$B$5)/2))*((2*H3)/(1-H3))))</f>
        <v>1.6479761904761905</v>
      </c>
      <c r="D60">
        <f>$B$4*((1-H3)/(1+H3))*(($E$6-$B$5)/(($B$8-$B$5)-((((7-6*H3)*($E$6-$B$5))/(4+4*H3)))))</f>
        <v>1.8256511704582921</v>
      </c>
    </row>
    <row r="61" spans="2:5" x14ac:dyDescent="0.3">
      <c r="B61" s="7">
        <f t="shared" ref="B61:B80" si="10">$B$4*($E$6-$B$5)/((((1+H4)/(1-H4))*$B$8)-$E$6)</f>
        <v>1.5513706896551722</v>
      </c>
      <c r="C61" s="7">
        <f t="shared" ref="C61:C79" si="11">($B$4*($E$6-$B$5))/(($B$8-$E$6)+(($B$8-(($E$6+$B$5)/2))*((2*H4)/(1-H4))))</f>
        <v>1.5626414657443051</v>
      </c>
      <c r="D61">
        <f t="shared" ref="D61:D80" si="12">$B$4*((1-H4)/(1+H4))*(($E$6-$B$5)/(($B$8-$B$5)-((((7-6*H4)*($E$6-$B$5))/(4+4*H4)))))</f>
        <v>1.7170294982905305</v>
      </c>
    </row>
    <row r="62" spans="2:5" x14ac:dyDescent="0.3">
      <c r="B62" s="7">
        <f t="shared" si="10"/>
        <v>1.4612055555555554</v>
      </c>
      <c r="C62" s="7">
        <f t="shared" si="11"/>
        <v>1.4818694010930193</v>
      </c>
      <c r="D62">
        <f t="shared" si="12"/>
        <v>1.615831669482414</v>
      </c>
    </row>
    <row r="63" spans="2:5" x14ac:dyDescent="0.3">
      <c r="B63" s="7">
        <f t="shared" si="10"/>
        <v>1.3768575268817207</v>
      </c>
      <c r="C63" s="7">
        <f t="shared" si="11"/>
        <v>1.4053035915164485</v>
      </c>
      <c r="D63">
        <f t="shared" si="12"/>
        <v>1.5213217494616471</v>
      </c>
    </row>
    <row r="64" spans="2:5" x14ac:dyDescent="0.3">
      <c r="B64" s="7">
        <f t="shared" si="10"/>
        <v>1.2977812499999999</v>
      </c>
      <c r="C64" s="7">
        <f t="shared" si="11"/>
        <v>1.3326238100331584</v>
      </c>
      <c r="D64">
        <f t="shared" si="12"/>
        <v>1.4328579643473256</v>
      </c>
    </row>
    <row r="65" spans="2:4" x14ac:dyDescent="0.3">
      <c r="B65" s="7">
        <f t="shared" si="10"/>
        <v>1.2234974747474745</v>
      </c>
      <c r="C65" s="7">
        <f t="shared" si="11"/>
        <v>1.2635415308384406</v>
      </c>
      <c r="D65">
        <f t="shared" si="12"/>
        <v>1.3498781082398832</v>
      </c>
    </row>
    <row r="66" spans="2:4" x14ac:dyDescent="0.3">
      <c r="B66" s="7">
        <f t="shared" si="10"/>
        <v>1.1535833333333334</v>
      </c>
      <c r="C66" s="7">
        <f t="shared" si="11"/>
        <v>1.1977961011859317</v>
      </c>
      <c r="D66">
        <f t="shared" si="12"/>
        <v>1.2718875827590865</v>
      </c>
    </row>
    <row r="67" spans="2:4" x14ac:dyDescent="0.3">
      <c r="B67" s="7">
        <f t="shared" si="10"/>
        <v>1.0876642857142855</v>
      </c>
      <c r="C67" s="7">
        <f t="shared" si="11"/>
        <v>1.135151454911413</v>
      </c>
      <c r="D67">
        <f t="shared" si="12"/>
        <v>1.1984495310552896</v>
      </c>
    </row>
    <row r="68" spans="2:4" x14ac:dyDescent="0.3">
      <c r="B68" s="7">
        <f t="shared" si="10"/>
        <v>1.0254074074074075</v>
      </c>
      <c r="C68" s="7">
        <f t="shared" si="11"/>
        <v>1.0753932802485919</v>
      </c>
      <c r="D68">
        <f t="shared" si="12"/>
        <v>1.1291766505225596</v>
      </c>
    </row>
    <row r="69" spans="2:4" x14ac:dyDescent="0.3">
      <c r="B69" s="7">
        <f t="shared" si="10"/>
        <v>0.96651576576576548</v>
      </c>
      <c r="C69" s="7">
        <f t="shared" si="11"/>
        <v>1.0183265703234381</v>
      </c>
      <c r="D69">
        <f t="shared" si="12"/>
        <v>1.063724360166078</v>
      </c>
    </row>
    <row r="70" spans="2:4" x14ac:dyDescent="0.3">
      <c r="B70" s="7">
        <f t="shared" si="10"/>
        <v>0.91072368421052619</v>
      </c>
      <c r="C70" s="7">
        <f t="shared" si="11"/>
        <v>0.96377349733116735</v>
      </c>
      <c r="D70">
        <f t="shared" si="12"/>
        <v>1.0017850681461826</v>
      </c>
    </row>
    <row r="71" spans="2:4" x14ac:dyDescent="0.3">
      <c r="B71" s="7">
        <f t="shared" si="10"/>
        <v>0.85779273504273523</v>
      </c>
      <c r="C71" s="7">
        <f t="shared" si="11"/>
        <v>0.91157156157042618</v>
      </c>
      <c r="D71">
        <f t="shared" si="12"/>
        <v>0.943083338227521</v>
      </c>
    </row>
    <row r="72" spans="2:4" x14ac:dyDescent="0.3">
      <c r="B72" s="7">
        <f t="shared" si="10"/>
        <v>0.80750833333333316</v>
      </c>
      <c r="C72" s="7">
        <f t="shared" si="11"/>
        <v>0.86157197474882175</v>
      </c>
      <c r="D72">
        <f t="shared" si="12"/>
        <v>0.88737179487179474</v>
      </c>
    </row>
    <row r="73" spans="2:4" x14ac:dyDescent="0.3">
      <c r="B73" s="7">
        <f t="shared" si="10"/>
        <v>0.75967682926829272</v>
      </c>
      <c r="C73" s="7">
        <f t="shared" si="11"/>
        <v>0.81363824368156379</v>
      </c>
      <c r="D73">
        <f t="shared" si="12"/>
        <v>0.83442763855556179</v>
      </c>
    </row>
    <row r="74" spans="2:4" x14ac:dyDescent="0.3">
      <c r="B74" s="7">
        <f t="shared" si="10"/>
        <v>0.71412301587301563</v>
      </c>
      <c r="C74" s="7">
        <f t="shared" si="11"/>
        <v>0.76764492599070067</v>
      </c>
      <c r="D74">
        <f t="shared" si="12"/>
        <v>0.78404966779217944</v>
      </c>
    </row>
    <row r="75" spans="2:4" x14ac:dyDescent="0.3">
      <c r="B75" s="7">
        <f t="shared" si="10"/>
        <v>0.67068798449612399</v>
      </c>
      <c r="C75" s="7">
        <f t="shared" si="11"/>
        <v>0.72347653391867861</v>
      </c>
      <c r="D75">
        <f t="shared" si="12"/>
        <v>0.73605572393257823</v>
      </c>
    </row>
    <row r="76" spans="2:4" x14ac:dyDescent="0.3">
      <c r="B76" s="7">
        <f t="shared" si="10"/>
        <v>0.62922727272727252</v>
      </c>
      <c r="C76" s="7">
        <f t="shared" si="11"/>
        <v>0.68102656608724155</v>
      </c>
      <c r="D76">
        <f t="shared" si="12"/>
        <v>0.6902804903386659</v>
      </c>
    </row>
    <row r="77" spans="2:4" x14ac:dyDescent="0.3">
      <c r="B77" s="7">
        <f t="shared" si="10"/>
        <v>0.58960925925925911</v>
      </c>
      <c r="C77" s="7">
        <f t="shared" si="11"/>
        <v>0.64019665011159566</v>
      </c>
      <c r="D77">
        <f t="shared" si="12"/>
        <v>0.64657358988678471</v>
      </c>
    </row>
    <row r="78" spans="2:4" x14ac:dyDescent="0.3">
      <c r="B78" s="7">
        <f t="shared" si="10"/>
        <v>0.55171376811594175</v>
      </c>
      <c r="C78" s="7">
        <f t="shared" si="11"/>
        <v>0.60089578153979695</v>
      </c>
      <c r="D78">
        <f t="shared" si="12"/>
        <v>0.60479793466388609</v>
      </c>
    </row>
    <row r="79" spans="2:4" x14ac:dyDescent="0.3">
      <c r="B79" s="7">
        <f t="shared" si="10"/>
        <v>0.51543085106382969</v>
      </c>
      <c r="C79" s="7">
        <f t="shared" si="11"/>
        <v>0.5630396467238673</v>
      </c>
      <c r="D79">
        <f t="shared" si="12"/>
        <v>0.56482828969738175</v>
      </c>
    </row>
    <row r="80" spans="2:4" x14ac:dyDescent="0.3">
      <c r="B80" s="7">
        <f t="shared" si="10"/>
        <v>0.48065972222222209</v>
      </c>
      <c r="C80" s="7">
        <f>($B$4*($E$6-$B$5))/(($B$8-$E$6)+(($B$8-(($E$6+$B$5)/2))*((2*H23)/(1-H23))))</f>
        <v>0.52655001901863796</v>
      </c>
      <c r="D80">
        <f t="shared" si="12"/>
        <v>0.52655001901863818</v>
      </c>
    </row>
    <row r="81" spans="2:5" x14ac:dyDescent="0.3">
      <c r="B81" s="7"/>
    </row>
    <row r="82" spans="2:5" x14ac:dyDescent="0.3">
      <c r="B82" s="31" t="s">
        <v>1444</v>
      </c>
      <c r="C82" s="31"/>
      <c r="D82" s="31"/>
      <c r="E82" s="31"/>
    </row>
    <row r="83" spans="2:5" x14ac:dyDescent="0.3">
      <c r="B83" t="s">
        <v>1439</v>
      </c>
      <c r="C83" t="s">
        <v>1440</v>
      </c>
      <c r="D83" t="s">
        <v>1441</v>
      </c>
    </row>
    <row r="84" spans="2:5" x14ac:dyDescent="0.3">
      <c r="B84" s="7">
        <f>$B$4*($E$6-$B$6)/((((1+H3)/(1-H3))*$B$8)-$E$6)</f>
        <v>1.5119047619047619</v>
      </c>
      <c r="C84" s="7">
        <f>($B$4*($E$6-$B$6))/(($B$8-$E$6)+(($B$8-(($E$6+$B$6)/2))*((2*H3)/(1-H3))))</f>
        <v>1.5119047619047619</v>
      </c>
      <c r="D84">
        <f>$B$4*((1-H3)/(1+H3))*(($E$6-$B$6)/(($B$8-$B$6)-((((7-6*H3)*($E$6-$B$6))/(4+4*H3)))))</f>
        <v>1.6601307189542487</v>
      </c>
    </row>
    <row r="85" spans="2:5" x14ac:dyDescent="0.3">
      <c r="B85" s="7">
        <f t="shared" ref="B85:B103" si="13">$B$4*($E$6-$B$6)/((((1+H4)/(1-H4))*$B$8)-$E$6)</f>
        <v>1.4232758620689654</v>
      </c>
      <c r="C85" s="7">
        <f t="shared" ref="C85:C104" si="14">($B$4*($E$6-$B$6))/(($B$8-$E$6)+(($B$8-(($E$6+$B$6)/2))*((2*H4)/(1-H4))))</f>
        <v>1.4339895773016793</v>
      </c>
      <c r="D85">
        <f t="shared" ref="D85:D103" si="15">$B$4*((1-H4)/(1+H4))*(($E$6-$B$6)/(($B$8-$B$6)-((((7-6*H4)*($E$6-$B$6))/(4+4*H4)))))</f>
        <v>1.56295361312717</v>
      </c>
    </row>
    <row r="86" spans="2:5" x14ac:dyDescent="0.3">
      <c r="B86" s="7">
        <f t="shared" si="13"/>
        <v>1.3405555555555555</v>
      </c>
      <c r="C86" s="7">
        <f t="shared" si="14"/>
        <v>1.3602029312288615</v>
      </c>
      <c r="D86">
        <f t="shared" si="15"/>
        <v>1.4722391702257476</v>
      </c>
    </row>
    <row r="87" spans="2:5" x14ac:dyDescent="0.3">
      <c r="B87" s="7">
        <f t="shared" si="13"/>
        <v>1.2631720430107529</v>
      </c>
      <c r="C87" s="7">
        <f t="shared" si="14"/>
        <v>1.2902251510159253</v>
      </c>
      <c r="D87">
        <f t="shared" si="15"/>
        <v>1.3873634484794803</v>
      </c>
    </row>
    <row r="88" spans="2:5" x14ac:dyDescent="0.3">
      <c r="B88" s="7">
        <f t="shared" si="13"/>
        <v>1.190625</v>
      </c>
      <c r="C88" s="7">
        <f t="shared" si="14"/>
        <v>1.2237687366167023</v>
      </c>
      <c r="D88">
        <f t="shared" si="15"/>
        <v>1.3077803203661327</v>
      </c>
    </row>
    <row r="89" spans="2:5" x14ac:dyDescent="0.3">
      <c r="B89" s="7">
        <f t="shared" si="13"/>
        <v>1.1224747474747474</v>
      </c>
      <c r="C89" s="7">
        <f t="shared" si="14"/>
        <v>1.1605744125326372</v>
      </c>
      <c r="D89">
        <f t="shared" si="15"/>
        <v>1.2330097087378642</v>
      </c>
    </row>
    <row r="90" spans="2:5" x14ac:dyDescent="0.3">
      <c r="B90" s="7">
        <f t="shared" si="13"/>
        <v>1.0583333333333333</v>
      </c>
      <c r="C90" s="7">
        <f t="shared" si="14"/>
        <v>1.100407747196738</v>
      </c>
      <c r="D90">
        <f t="shared" si="15"/>
        <v>1.1626278944534199</v>
      </c>
    </row>
    <row r="91" spans="2:5" x14ac:dyDescent="0.3">
      <c r="B91" s="7">
        <f t="shared" si="13"/>
        <v>0.99785714285714278</v>
      </c>
      <c r="C91" s="7">
        <f t="shared" si="14"/>
        <v>1.0430562468889994</v>
      </c>
      <c r="D91">
        <f t="shared" si="15"/>
        <v>1.0962594820821345</v>
      </c>
    </row>
    <row r="92" spans="2:5" x14ac:dyDescent="0.3">
      <c r="B92" s="7">
        <f t="shared" si="13"/>
        <v>0.94074074074074088</v>
      </c>
      <c r="C92" s="7">
        <f t="shared" si="14"/>
        <v>0.98832684824902739</v>
      </c>
      <c r="D92">
        <f t="shared" si="15"/>
        <v>1.0335707019328588</v>
      </c>
    </row>
    <row r="93" spans="2:5" x14ac:dyDescent="0.3">
      <c r="B93" s="7">
        <f t="shared" si="13"/>
        <v>0.88671171171171159</v>
      </c>
      <c r="C93" s="7">
        <f t="shared" si="14"/>
        <v>0.93604374702805515</v>
      </c>
      <c r="D93">
        <f t="shared" si="15"/>
        <v>0.97426379609007674</v>
      </c>
    </row>
    <row r="94" spans="2:5" x14ac:dyDescent="0.3">
      <c r="B94" s="7">
        <f t="shared" si="13"/>
        <v>0.83552631578947367</v>
      </c>
      <c r="C94" s="7">
        <f t="shared" si="14"/>
        <v>0.88604651162790704</v>
      </c>
      <c r="D94">
        <f t="shared" si="15"/>
        <v>0.91807228915662653</v>
      </c>
    </row>
    <row r="95" spans="2:5" x14ac:dyDescent="0.3">
      <c r="B95" s="7">
        <f t="shared" si="13"/>
        <v>0.78696581196581217</v>
      </c>
      <c r="C95" s="7">
        <f t="shared" si="14"/>
        <v>0.83818843878015492</v>
      </c>
      <c r="D95">
        <f t="shared" si="15"/>
        <v>0.86475698520779554</v>
      </c>
    </row>
    <row r="96" spans="2:5" x14ac:dyDescent="0.3">
      <c r="B96" s="7">
        <f t="shared" si="13"/>
        <v>0.74083333333333323</v>
      </c>
      <c r="C96" s="7">
        <f t="shared" si="14"/>
        <v>0.79233511586452776</v>
      </c>
      <c r="D96">
        <f t="shared" si="15"/>
        <v>0.81410256410256421</v>
      </c>
    </row>
    <row r="97" spans="1:5" x14ac:dyDescent="0.3">
      <c r="B97" s="7">
        <f t="shared" si="13"/>
        <v>0.69695121951219519</v>
      </c>
      <c r="C97" s="7">
        <f t="shared" si="14"/>
        <v>0.74836316019205584</v>
      </c>
      <c r="D97">
        <f t="shared" si="15"/>
        <v>0.76591467500558419</v>
      </c>
    </row>
    <row r="98" spans="1:5" x14ac:dyDescent="0.3">
      <c r="B98" s="7">
        <f t="shared" si="13"/>
        <v>0.65515873015872994</v>
      </c>
      <c r="C98" s="7">
        <f t="shared" si="14"/>
        <v>0.70615911035072709</v>
      </c>
      <c r="D98">
        <f t="shared" si="15"/>
        <v>0.7200174443959878</v>
      </c>
    </row>
    <row r="99" spans="1:5" x14ac:dyDescent="0.3">
      <c r="B99" s="7">
        <f t="shared" si="13"/>
        <v>0.61531007751937983</v>
      </c>
      <c r="C99" s="7">
        <f t="shared" si="14"/>
        <v>0.66561844863731656</v>
      </c>
      <c r="D99">
        <f t="shared" si="15"/>
        <v>0.67625133120340797</v>
      </c>
    </row>
    <row r="100" spans="1:5" x14ac:dyDescent="0.3">
      <c r="B100" s="7">
        <f t="shared" si="13"/>
        <v>0.57727272727272705</v>
      </c>
      <c r="C100" s="7">
        <f t="shared" si="14"/>
        <v>0.6266447368421052</v>
      </c>
      <c r="D100">
        <f t="shared" si="15"/>
        <v>0.63447127393838454</v>
      </c>
    </row>
    <row r="101" spans="1:5" x14ac:dyDescent="0.3">
      <c r="B101" s="7">
        <f t="shared" si="13"/>
        <v>0.54092592592592581</v>
      </c>
      <c r="C101" s="7">
        <f t="shared" si="14"/>
        <v>0.58914885034288011</v>
      </c>
      <c r="D101">
        <f t="shared" si="15"/>
        <v>0.59454508446977405</v>
      </c>
    </row>
    <row r="102" spans="1:5" x14ac:dyDescent="0.3">
      <c r="B102" s="7">
        <f t="shared" si="13"/>
        <v>0.50615942028985483</v>
      </c>
      <c r="C102" s="7">
        <f t="shared" si="14"/>
        <v>0.55304829770387942</v>
      </c>
      <c r="D102">
        <f t="shared" si="15"/>
        <v>0.55635205097570672</v>
      </c>
    </row>
    <row r="103" spans="1:5" x14ac:dyDescent="0.3">
      <c r="B103" s="7">
        <f t="shared" si="13"/>
        <v>0.47287234042553183</v>
      </c>
      <c r="C103" s="7">
        <f t="shared" si="14"/>
        <v>0.51826661484648251</v>
      </c>
      <c r="D103">
        <f t="shared" si="15"/>
        <v>0.51978171896316505</v>
      </c>
    </row>
    <row r="104" spans="1:5" x14ac:dyDescent="0.3">
      <c r="B104" s="7">
        <f>$B$4*($E$6-$B$6)/((((1+H23)/(1-H23))*$B$8)-$E$6)</f>
        <v>0.4409722222222221</v>
      </c>
      <c r="C104" s="7">
        <f t="shared" si="14"/>
        <v>0.48473282442748078</v>
      </c>
      <c r="D104">
        <f>$B$4*((1-H23)/(1+H23))*(($E$6-$B$6)/(($B$8-$B$6)-((((7-6*H23)*($E$6-$B$6))/(4+4*H23)))))</f>
        <v>0.48473282442748089</v>
      </c>
    </row>
    <row r="107" spans="1:5" x14ac:dyDescent="0.3">
      <c r="B107" s="30" t="s">
        <v>1445</v>
      </c>
      <c r="C107" s="30"/>
      <c r="D107" s="30"/>
      <c r="E107" s="30"/>
    </row>
    <row r="108" spans="1:5" x14ac:dyDescent="0.3">
      <c r="A108" t="s">
        <v>1446</v>
      </c>
      <c r="B108" t="s">
        <v>1439</v>
      </c>
      <c r="C108" t="s">
        <v>1440</v>
      </c>
      <c r="D108" t="s">
        <v>1441</v>
      </c>
    </row>
    <row r="109" spans="1:5" x14ac:dyDescent="0.3">
      <c r="A109">
        <v>0</v>
      </c>
      <c r="B109" s="7">
        <f>$B$4*($E$5-$B$5)/((((1+A109)/(1-A109))*$B$8)-$B$7)</f>
        <v>0.28222222222222215</v>
      </c>
      <c r="C109" s="7">
        <f>($B$4*($E$5-$B$5))/(($B$8-$E$5)+(($B$8-(($E$5+$B$5)/2))*((2*A109)/(1-A109))))</f>
        <v>0.24554242749731467</v>
      </c>
      <c r="D109">
        <f>$B$4*((1-A109)/(1+A109))*(($E$5-$B$5)/(($B$8-$B$5)-((((7-6*A109)*($B$7-$B$5))/(4+4*A109)))))</f>
        <v>0.32391073326248659</v>
      </c>
      <c r="E109">
        <f>D109/25.4</f>
        <v>1.2752391073326244E-2</v>
      </c>
    </row>
    <row r="110" spans="1:5" x14ac:dyDescent="0.3">
      <c r="A110">
        <f>A109+0.025</f>
        <v>2.5000000000000001E-2</v>
      </c>
      <c r="B110" s="7">
        <f t="shared" ref="B110:B129" si="16">$B$4*($E$5-$B$5)/((((1+A110)/(1-A110))*$B$8)-$B$7)</f>
        <v>0.26510258697591427</v>
      </c>
      <c r="C110" s="7">
        <f t="shared" ref="C110:C129" si="17">($B$4*($E$5-$B$5))/(($B$8-$E$5)+(($B$8-(($E$5+$B$5)/2))*((2*A110)/(1-A110))))</f>
        <v>0.23345465971876714</v>
      </c>
      <c r="D110">
        <f t="shared" ref="D110:D129" si="18">$B$4*((1-A110)/(1+A110))*(($E$5-$B$5)/(($B$8-$B$5)-((((7-6*A110)*($B$7-$B$5))/(4+4*A110)))))</f>
        <v>0.3033738834538493</v>
      </c>
      <c r="E110">
        <f t="shared" ref="E110:E129" si="19">D110/25.4</f>
        <v>1.1943853679285407E-2</v>
      </c>
    </row>
    <row r="111" spans="1:5" x14ac:dyDescent="0.3">
      <c r="A111">
        <f t="shared" ref="A111:A127" si="20">A110+0.025</f>
        <v>0.05</v>
      </c>
      <c r="B111" s="7">
        <f t="shared" si="16"/>
        <v>0.24919104991394139</v>
      </c>
      <c r="C111" s="7">
        <f t="shared" si="17"/>
        <v>0.22195308906944652</v>
      </c>
      <c r="D111">
        <f t="shared" si="18"/>
        <v>0.28439351776068084</v>
      </c>
      <c r="E111">
        <f t="shared" si="19"/>
        <v>1.119659518742838E-2</v>
      </c>
    </row>
    <row r="112" spans="1:5" x14ac:dyDescent="0.3">
      <c r="A112">
        <f t="shared" si="20"/>
        <v>7.5000000000000011E-2</v>
      </c>
      <c r="B112" s="7">
        <f t="shared" si="16"/>
        <v>0.23436408977556109</v>
      </c>
      <c r="C112" s="7">
        <f t="shared" si="17"/>
        <v>0.21099608351834753</v>
      </c>
      <c r="D112">
        <f t="shared" si="18"/>
        <v>0.2667991483321504</v>
      </c>
      <c r="E112">
        <f t="shared" si="19"/>
        <v>1.0503903477643716E-2</v>
      </c>
    </row>
    <row r="113" spans="1:5" x14ac:dyDescent="0.3">
      <c r="A113">
        <f t="shared" si="20"/>
        <v>0.1</v>
      </c>
      <c r="B113" s="7">
        <f t="shared" si="16"/>
        <v>0.22051446945337613</v>
      </c>
      <c r="C113" s="7">
        <f t="shared" si="17"/>
        <v>0.20054586216980208</v>
      </c>
      <c r="D113">
        <f t="shared" si="18"/>
        <v>0.25044430919050503</v>
      </c>
      <c r="E113">
        <f t="shared" si="19"/>
        <v>9.8600121728545289E-3</v>
      </c>
    </row>
    <row r="114" spans="1:5" x14ac:dyDescent="0.3">
      <c r="A114">
        <f t="shared" si="20"/>
        <v>0.125</v>
      </c>
      <c r="B114" s="7">
        <f t="shared" si="16"/>
        <v>0.20754863813229565</v>
      </c>
      <c r="C114" s="7">
        <f t="shared" si="17"/>
        <v>0.1905680600214362</v>
      </c>
      <c r="D114">
        <f t="shared" si="18"/>
        <v>0.23520246931726313</v>
      </c>
      <c r="E114">
        <f t="shared" si="19"/>
        <v>9.2599397369001243E-3</v>
      </c>
    </row>
    <row r="115" spans="1:5" x14ac:dyDescent="0.3">
      <c r="A115">
        <f t="shared" si="20"/>
        <v>0.15</v>
      </c>
      <c r="B115" s="7">
        <f t="shared" si="16"/>
        <v>0.19538461538461535</v>
      </c>
      <c r="C115" s="7">
        <f t="shared" si="17"/>
        <v>0.18103135044486882</v>
      </c>
      <c r="D115">
        <f t="shared" si="18"/>
        <v>0.22096375266524518</v>
      </c>
      <c r="E115">
        <f t="shared" si="19"/>
        <v>8.6993603411513847E-3</v>
      </c>
    </row>
    <row r="116" spans="1:5" x14ac:dyDescent="0.3">
      <c r="A116">
        <f t="shared" si="20"/>
        <v>0.17499999999999999</v>
      </c>
      <c r="B116" s="7">
        <f t="shared" si="16"/>
        <v>0.18395025603511331</v>
      </c>
      <c r="C116" s="7">
        <f t="shared" si="17"/>
        <v>0.1719071166510949</v>
      </c>
      <c r="D116">
        <f t="shared" si="18"/>
        <v>0.2076322851441546</v>
      </c>
      <c r="E116">
        <f t="shared" si="19"/>
        <v>8.1744994151241972E-3</v>
      </c>
    </row>
    <row r="117" spans="1:5" x14ac:dyDescent="0.3">
      <c r="A117">
        <f t="shared" si="20"/>
        <v>0.19999999999999998</v>
      </c>
      <c r="B117" s="7">
        <f t="shared" si="16"/>
        <v>0.17318181818181816</v>
      </c>
      <c r="C117" s="7">
        <f t="shared" si="17"/>
        <v>0.16316916488222696</v>
      </c>
      <c r="D117">
        <f t="shared" si="18"/>
        <v>0.19512403307548676</v>
      </c>
      <c r="E117">
        <f t="shared" si="19"/>
        <v>7.6820485462790068E-3</v>
      </c>
    </row>
    <row r="118" spans="1:5" x14ac:dyDescent="0.3">
      <c r="A118">
        <f t="shared" si="20"/>
        <v>0.22499999999999998</v>
      </c>
      <c r="B118" s="7">
        <f t="shared" si="16"/>
        <v>0.16302277432712209</v>
      </c>
      <c r="C118" s="7">
        <f t="shared" si="17"/>
        <v>0.15479347327493936</v>
      </c>
      <c r="D118">
        <f t="shared" si="18"/>
        <v>0.18336503007956523</v>
      </c>
      <c r="E118">
        <f t="shared" si="19"/>
        <v>7.2190956724238284E-3</v>
      </c>
    </row>
    <row r="119" spans="1:5" x14ac:dyDescent="0.3">
      <c r="A119">
        <f t="shared" si="20"/>
        <v>0.24999999999999997</v>
      </c>
      <c r="B119" s="7">
        <f t="shared" si="16"/>
        <v>0.15342281879194625</v>
      </c>
      <c r="C119" s="7">
        <f t="shared" si="17"/>
        <v>0.14675797132463084</v>
      </c>
      <c r="D119">
        <f t="shared" si="18"/>
        <v>0.17228991332747134</v>
      </c>
      <c r="E119">
        <f t="shared" si="19"/>
        <v>6.7830674538374549E-3</v>
      </c>
    </row>
    <row r="120" spans="1:5" x14ac:dyDescent="0.3">
      <c r="A120">
        <f t="shared" si="20"/>
        <v>0.27499999999999997</v>
      </c>
      <c r="B120" s="7">
        <f t="shared" si="16"/>
        <v>0.14433703461789679</v>
      </c>
      <c r="C120" s="7">
        <f t="shared" si="17"/>
        <v>0.13904234568678034</v>
      </c>
      <c r="D120">
        <f t="shared" si="18"/>
        <v>0.16184070796460173</v>
      </c>
      <c r="E120">
        <f t="shared" si="19"/>
        <v>6.3716814159292022E-3</v>
      </c>
    </row>
    <row r="121" spans="1:5" x14ac:dyDescent="0.3">
      <c r="A121">
        <f t="shared" si="20"/>
        <v>0.3</v>
      </c>
      <c r="B121" s="7">
        <f t="shared" si="16"/>
        <v>0.13572519083969459</v>
      </c>
      <c r="C121" s="7">
        <f t="shared" si="17"/>
        <v>0.1316278687176112</v>
      </c>
      <c r="D121">
        <f t="shared" si="18"/>
        <v>0.15196581196581191</v>
      </c>
      <c r="E121">
        <f t="shared" si="19"/>
        <v>5.9829059829059807E-3</v>
      </c>
    </row>
    <row r="122" spans="1:5" x14ac:dyDescent="0.3">
      <c r="A122">
        <f t="shared" si="20"/>
        <v>0.32500000000000001</v>
      </c>
      <c r="B122" s="7">
        <f t="shared" si="16"/>
        <v>0.12755114693118411</v>
      </c>
      <c r="C122" s="7">
        <f t="shared" si="17"/>
        <v>0.12449724670714239</v>
      </c>
      <c r="D122">
        <f t="shared" si="18"/>
        <v>0.14261914389694411</v>
      </c>
      <c r="E122">
        <f t="shared" si="19"/>
        <v>5.6149269250765398E-3</v>
      </c>
    </row>
    <row r="123" spans="1:5" x14ac:dyDescent="0.3">
      <c r="A123">
        <f t="shared" si="20"/>
        <v>0.35000000000000003</v>
      </c>
      <c r="B123" s="7">
        <f t="shared" si="16"/>
        <v>0.11978234582829497</v>
      </c>
      <c r="C123" s="7">
        <f t="shared" si="17"/>
        <v>0.11763448521553256</v>
      </c>
      <c r="D123">
        <f t="shared" si="18"/>
        <v>0.13375942387757392</v>
      </c>
      <c r="E123">
        <f t="shared" si="19"/>
        <v>5.2661190502981863E-3</v>
      </c>
    </row>
    <row r="124" spans="1:5" x14ac:dyDescent="0.3">
      <c r="A124">
        <f t="shared" si="20"/>
        <v>0.37500000000000006</v>
      </c>
      <c r="B124" s="7">
        <f t="shared" si="16"/>
        <v>0.11238938053097342</v>
      </c>
      <c r="C124" s="7">
        <f t="shared" si="17"/>
        <v>0.11102476930548806</v>
      </c>
      <c r="D124">
        <f t="shared" si="18"/>
        <v>0.12534956407303829</v>
      </c>
      <c r="E124">
        <f t="shared" si="19"/>
        <v>4.9350222075999328E-3</v>
      </c>
    </row>
    <row r="125" spans="1:5" x14ac:dyDescent="0.3">
      <c r="A125">
        <f t="shared" si="20"/>
        <v>0.40000000000000008</v>
      </c>
      <c r="B125" s="7">
        <f t="shared" si="16"/>
        <v>0.10534562211981562</v>
      </c>
      <c r="C125" s="7">
        <f t="shared" si="17"/>
        <v>0.1046543567831527</v>
      </c>
      <c r="D125">
        <f t="shared" si="18"/>
        <v>0.11735614973262028</v>
      </c>
      <c r="E125">
        <f t="shared" si="19"/>
        <v>4.6203208556149719E-3</v>
      </c>
    </row>
    <row r="126" spans="1:5" x14ac:dyDescent="0.3">
      <c r="A126">
        <f>A125+0.025</f>
        <v>0.4250000000000001</v>
      </c>
      <c r="B126" s="7">
        <f t="shared" si="16"/>
        <v>9.8626899268429893E-2</v>
      </c>
      <c r="C126" s="7">
        <f t="shared" si="17"/>
        <v>9.8510482828396334E-2</v>
      </c>
      <c r="D126">
        <f t="shared" si="18"/>
        <v>0.109748995460001</v>
      </c>
      <c r="E126">
        <f t="shared" si="19"/>
        <v>4.3208265929134257E-3</v>
      </c>
    </row>
    <row r="127" spans="1:5" x14ac:dyDescent="0.3">
      <c r="A127">
        <f t="shared" si="20"/>
        <v>0.45000000000000012</v>
      </c>
      <c r="B127" s="7">
        <f t="shared" si="16"/>
        <v>9.221122112211215E-2</v>
      </c>
      <c r="C127" s="7">
        <f t="shared" si="17"/>
        <v>9.2581274621700169E-2</v>
      </c>
      <c r="D127">
        <f t="shared" si="18"/>
        <v>0.10250076429226528</v>
      </c>
      <c r="E127">
        <f t="shared" si="19"/>
        <v>4.0354631611128067E-3</v>
      </c>
    </row>
    <row r="128" spans="1:5" x14ac:dyDescent="0.3">
      <c r="A128">
        <f>A127+0.025</f>
        <v>0.47500000000000014</v>
      </c>
      <c r="B128" s="7">
        <f t="shared" si="16"/>
        <v>8.6078536847767589E-2</v>
      </c>
      <c r="C128" s="7">
        <f t="shared" si="17"/>
        <v>8.6855674766152191E-2</v>
      </c>
      <c r="D128">
        <f t="shared" si="18"/>
        <v>9.558663945442776E-2</v>
      </c>
      <c r="E128">
        <f t="shared" si="19"/>
        <v>3.7632535218278646E-3</v>
      </c>
    </row>
    <row r="129" spans="1:5" x14ac:dyDescent="0.3">
      <c r="A129">
        <f>A128+0.025</f>
        <v>0.50000000000000011</v>
      </c>
      <c r="B129" s="7">
        <f t="shared" si="16"/>
        <v>8.021052631578944E-2</v>
      </c>
      <c r="C129" s="7">
        <f t="shared" si="17"/>
        <v>8.1323372465314805E-2</v>
      </c>
      <c r="D129">
        <f t="shared" si="18"/>
        <v>8.8984040482678037E-2</v>
      </c>
      <c r="E129">
        <f t="shared" si="19"/>
        <v>3.5033086804203955E-3</v>
      </c>
    </row>
  </sheetData>
  <mergeCells count="6">
    <mergeCell ref="B107:E107"/>
    <mergeCell ref="B9:E9"/>
    <mergeCell ref="J9:M9"/>
    <mergeCell ref="B33:E33"/>
    <mergeCell ref="B58:E58"/>
    <mergeCell ref="B82:E8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D777E-4B0F-445C-898F-9612A6A039B2}">
  <dimension ref="A1:I20"/>
  <sheetViews>
    <sheetView topLeftCell="A2" workbookViewId="0">
      <selection activeCell="J12" sqref="J12"/>
    </sheetView>
  </sheetViews>
  <sheetFormatPr defaultRowHeight="14.4" x14ac:dyDescent="0.3"/>
  <cols>
    <col min="2" max="2" width="12.109375" customWidth="1"/>
    <col min="7" max="7" width="11.109375" customWidth="1"/>
  </cols>
  <sheetData>
    <row r="1" spans="1:9" x14ac:dyDescent="0.3">
      <c r="A1" t="s">
        <v>1303</v>
      </c>
    </row>
    <row r="3" spans="1:9" x14ac:dyDescent="0.3">
      <c r="A3" s="7">
        <v>88190000000</v>
      </c>
      <c r="B3" t="s">
        <v>1304</v>
      </c>
      <c r="C3" t="s">
        <v>1305</v>
      </c>
      <c r="E3" s="7">
        <f>0.8*100000</f>
        <v>80000</v>
      </c>
      <c r="F3" t="s">
        <v>1304</v>
      </c>
      <c r="G3" t="s">
        <v>1306</v>
      </c>
    </row>
    <row r="4" spans="1:9" x14ac:dyDescent="0.3">
      <c r="A4" s="7">
        <v>72000000000</v>
      </c>
      <c r="B4" t="s">
        <v>1304</v>
      </c>
      <c r="C4" t="s">
        <v>1307</v>
      </c>
      <c r="E4">
        <v>35</v>
      </c>
      <c r="F4" t="s">
        <v>52</v>
      </c>
      <c r="G4" t="s">
        <v>1308</v>
      </c>
      <c r="H4">
        <v>308.14999999999998</v>
      </c>
      <c r="I4" t="s">
        <v>60</v>
      </c>
    </row>
    <row r="5" spans="1:9" x14ac:dyDescent="0.3">
      <c r="A5" s="7">
        <v>72000000000</v>
      </c>
      <c r="B5" t="s">
        <v>1304</v>
      </c>
      <c r="C5" t="s">
        <v>1309</v>
      </c>
      <c r="E5">
        <v>45</v>
      </c>
      <c r="F5" t="s">
        <v>52</v>
      </c>
      <c r="G5" t="s">
        <v>1310</v>
      </c>
      <c r="H5">
        <v>318.14999999999998</v>
      </c>
      <c r="I5" t="s">
        <v>60</v>
      </c>
    </row>
    <row r="6" spans="1:9" x14ac:dyDescent="0.3">
      <c r="A6" s="7">
        <v>2.81</v>
      </c>
      <c r="B6" t="s">
        <v>1311</v>
      </c>
      <c r="C6" t="s">
        <v>1312</v>
      </c>
      <c r="E6">
        <v>10</v>
      </c>
      <c r="F6" t="s">
        <v>1313</v>
      </c>
      <c r="G6" t="s">
        <v>1290</v>
      </c>
    </row>
    <row r="7" spans="1:9" x14ac:dyDescent="0.3">
      <c r="A7" s="7">
        <v>2.5000000000000001E-5</v>
      </c>
      <c r="B7" t="s">
        <v>1314</v>
      </c>
      <c r="C7" t="s">
        <v>1315</v>
      </c>
      <c r="E7">
        <v>28.161999999999999</v>
      </c>
      <c r="F7" t="s">
        <v>8</v>
      </c>
      <c r="G7" t="s">
        <v>1316</v>
      </c>
    </row>
    <row r="8" spans="1:9" x14ac:dyDescent="0.3">
      <c r="A8" s="7">
        <v>5.8000000000000004E-6</v>
      </c>
      <c r="B8" t="s">
        <v>1314</v>
      </c>
      <c r="C8" t="s">
        <v>1317</v>
      </c>
      <c r="E8">
        <v>2.7</v>
      </c>
      <c r="F8" t="s">
        <v>8</v>
      </c>
      <c r="G8" t="s">
        <v>1318</v>
      </c>
    </row>
    <row r="9" spans="1:9" x14ac:dyDescent="0.3">
      <c r="A9" s="7">
        <v>5.8000000000000004E-6</v>
      </c>
      <c r="B9" t="s">
        <v>1314</v>
      </c>
      <c r="C9" t="s">
        <v>1319</v>
      </c>
    </row>
    <row r="10" spans="1:9" x14ac:dyDescent="0.3">
      <c r="A10" s="7">
        <v>5.5259999999999998</v>
      </c>
      <c r="B10" t="s">
        <v>65</v>
      </c>
      <c r="C10" t="s">
        <v>1320</v>
      </c>
    </row>
    <row r="11" spans="1:9" x14ac:dyDescent="0.3">
      <c r="A11" s="7">
        <v>4.6459999999999999</v>
      </c>
      <c r="B11" t="s">
        <v>65</v>
      </c>
      <c r="C11" t="s">
        <v>1321</v>
      </c>
    </row>
    <row r="12" spans="1:9" x14ac:dyDescent="0.3">
      <c r="A12" s="7">
        <v>4.6459999999999999</v>
      </c>
      <c r="B12" t="s">
        <v>65</v>
      </c>
      <c r="C12" t="s">
        <v>1322</v>
      </c>
    </row>
    <row r="13" spans="1:9" x14ac:dyDescent="0.3">
      <c r="A13" s="7">
        <v>834.3</v>
      </c>
      <c r="B13" t="s">
        <v>1323</v>
      </c>
      <c r="C13" t="s">
        <v>1324</v>
      </c>
    </row>
    <row r="15" spans="1:9" x14ac:dyDescent="0.3">
      <c r="A15" t="s">
        <v>1325</v>
      </c>
      <c r="E15" t="s">
        <v>1326</v>
      </c>
    </row>
    <row r="16" spans="1:9" x14ac:dyDescent="0.3">
      <c r="A16" s="7">
        <f>A7*$E$7*$E$6</f>
        <v>7.0404999999999999E-3</v>
      </c>
      <c r="B16" t="s">
        <v>8</v>
      </c>
      <c r="C16" t="s">
        <v>1327</v>
      </c>
      <c r="E16" s="7">
        <v>7.1500000000000001E-3</v>
      </c>
      <c r="F16" t="s">
        <v>8</v>
      </c>
    </row>
    <row r="17" spans="1:6" x14ac:dyDescent="0.3">
      <c r="A17" s="7">
        <f>A8*$E$7*$E$6</f>
        <v>1.6333960000000001E-3</v>
      </c>
      <c r="B17" t="s">
        <v>8</v>
      </c>
      <c r="C17" t="s">
        <v>1327</v>
      </c>
      <c r="E17" s="7">
        <v>1.6100000000000001E-3</v>
      </c>
      <c r="F17" t="s">
        <v>8</v>
      </c>
    </row>
    <row r="18" spans="1:6" x14ac:dyDescent="0.3">
      <c r="A18" s="7">
        <f>A9*$E$8*$E$6</f>
        <v>1.5660000000000001E-4</v>
      </c>
      <c r="B18" t="s">
        <v>8</v>
      </c>
      <c r="C18" t="s">
        <v>1328</v>
      </c>
      <c r="E18" s="7">
        <v>3.0600000000000001E-4</v>
      </c>
      <c r="F18" t="s">
        <v>8</v>
      </c>
    </row>
    <row r="20" spans="1:6" x14ac:dyDescent="0.3">
      <c r="A20" t="s">
        <v>1329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workbookViewId="0">
      <selection activeCell="E5" sqref="E5"/>
    </sheetView>
  </sheetViews>
  <sheetFormatPr defaultRowHeight="14.4" x14ac:dyDescent="0.3"/>
  <sheetData>
    <row r="1" spans="1:10" x14ac:dyDescent="0.3">
      <c r="J1" s="4" t="s">
        <v>13</v>
      </c>
    </row>
    <row r="2" spans="1:10" ht="15.6" x14ac:dyDescent="0.3">
      <c r="A2" s="1" t="s">
        <v>0</v>
      </c>
    </row>
    <row r="4" spans="1:10" x14ac:dyDescent="0.3">
      <c r="A4" s="2">
        <f>PI()*50^2</f>
        <v>7853.981633974483</v>
      </c>
      <c r="B4" t="s">
        <v>1</v>
      </c>
      <c r="C4" t="s">
        <v>2</v>
      </c>
    </row>
    <row r="6" spans="1:10" x14ac:dyDescent="0.3">
      <c r="A6" s="3" t="s">
        <v>3</v>
      </c>
      <c r="B6" s="4" t="s">
        <v>4</v>
      </c>
    </row>
    <row r="8" spans="1:10" x14ac:dyDescent="0.3">
      <c r="A8">
        <f>A4/1000000</f>
        <v>7.8539816339744835E-3</v>
      </c>
      <c r="B8" t="s">
        <v>5</v>
      </c>
      <c r="C8" t="s">
        <v>6</v>
      </c>
    </row>
    <row r="9" spans="1:10" x14ac:dyDescent="0.3">
      <c r="A9" s="2">
        <f>1366*A8</f>
        <v>10.728538912009144</v>
      </c>
      <c r="B9" t="s">
        <v>7</v>
      </c>
    </row>
    <row r="11" spans="1:10" x14ac:dyDescent="0.3">
      <c r="A11">
        <v>25</v>
      </c>
      <c r="B11" t="s">
        <v>8</v>
      </c>
      <c r="C11" t="s">
        <v>9</v>
      </c>
    </row>
    <row r="12" spans="1:10" x14ac:dyDescent="0.3">
      <c r="A12" s="2">
        <f>PI()*(A11/2)^2</f>
        <v>490.87385212340519</v>
      </c>
      <c r="B12" t="s">
        <v>1</v>
      </c>
      <c r="C12" t="s">
        <v>10</v>
      </c>
    </row>
    <row r="13" spans="1:10" x14ac:dyDescent="0.3">
      <c r="A13">
        <f>A12/1000000</f>
        <v>4.9087385212340522E-4</v>
      </c>
      <c r="B13" t="s">
        <v>5</v>
      </c>
      <c r="C13" t="s">
        <v>10</v>
      </c>
    </row>
    <row r="15" spans="1:10" x14ac:dyDescent="0.3">
      <c r="A15" t="s">
        <v>11</v>
      </c>
    </row>
    <row r="16" spans="1:10" x14ac:dyDescent="0.3">
      <c r="A16" s="4" t="s">
        <v>12</v>
      </c>
    </row>
    <row r="18" spans="1:13" x14ac:dyDescent="0.3">
      <c r="A18">
        <v>625</v>
      </c>
      <c r="B18">
        <v>675</v>
      </c>
      <c r="C18">
        <f>B18-A18</f>
        <v>50</v>
      </c>
      <c r="D18" t="s">
        <v>14</v>
      </c>
      <c r="F18" t="s">
        <v>17</v>
      </c>
    </row>
    <row r="19" spans="1:13" x14ac:dyDescent="0.3">
      <c r="A19" t="s">
        <v>15</v>
      </c>
    </row>
    <row r="20" spans="1:13" x14ac:dyDescent="0.3">
      <c r="A20" t="s">
        <v>18</v>
      </c>
    </row>
    <row r="21" spans="1:13" x14ac:dyDescent="0.3">
      <c r="A21">
        <v>1</v>
      </c>
    </row>
    <row r="22" spans="1:13" x14ac:dyDescent="0.3">
      <c r="A22">
        <v>0.95</v>
      </c>
      <c r="B22" t="s">
        <v>16</v>
      </c>
    </row>
    <row r="23" spans="1:13" x14ac:dyDescent="0.3">
      <c r="G23" s="5" t="s">
        <v>26</v>
      </c>
      <c r="L23" t="s">
        <v>34</v>
      </c>
      <c r="M23">
        <f>(H35*H36*(A28/1000))/(H33*H34)</f>
        <v>3447.1102404250687</v>
      </c>
    </row>
    <row r="24" spans="1:13" x14ac:dyDescent="0.3">
      <c r="A24" t="s">
        <v>19</v>
      </c>
      <c r="G24" t="s">
        <v>39</v>
      </c>
    </row>
    <row r="25" spans="1:13" x14ac:dyDescent="0.3">
      <c r="A25" s="2">
        <f>A22*1000*A8*C18/1000</f>
        <v>0.37306412761378793</v>
      </c>
      <c r="G25" s="5" t="s">
        <v>27</v>
      </c>
    </row>
    <row r="26" spans="1:13" x14ac:dyDescent="0.3">
      <c r="G26" s="5" t="s">
        <v>28</v>
      </c>
    </row>
    <row r="27" spans="1:13" x14ac:dyDescent="0.3">
      <c r="A27" t="s">
        <v>20</v>
      </c>
      <c r="G27" s="5" t="s">
        <v>29</v>
      </c>
    </row>
    <row r="28" spans="1:13" x14ac:dyDescent="0.3">
      <c r="A28" s="2">
        <f>A9-A25</f>
        <v>10.355474784395357</v>
      </c>
      <c r="B28" t="s">
        <v>7</v>
      </c>
      <c r="D28">
        <f>A28/A13</f>
        <v>21096</v>
      </c>
      <c r="G28" s="5" t="s">
        <v>30</v>
      </c>
    </row>
    <row r="29" spans="1:13" x14ac:dyDescent="0.3">
      <c r="G29" s="5" t="s">
        <v>31</v>
      </c>
    </row>
    <row r="30" spans="1:13" x14ac:dyDescent="0.3">
      <c r="G30" s="5" t="s">
        <v>32</v>
      </c>
    </row>
    <row r="31" spans="1:13" x14ac:dyDescent="0.3">
      <c r="A31" t="s">
        <v>22</v>
      </c>
      <c r="G31" s="5" t="s">
        <v>33</v>
      </c>
    </row>
    <row r="32" spans="1:13" x14ac:dyDescent="0.3">
      <c r="A32" t="s">
        <v>23</v>
      </c>
    </row>
    <row r="33" spans="1:8" x14ac:dyDescent="0.3">
      <c r="A33">
        <f>A25/100</f>
        <v>3.7306412761378793E-3</v>
      </c>
      <c r="B33" t="s">
        <v>24</v>
      </c>
      <c r="G33" s="5" t="s">
        <v>35</v>
      </c>
      <c r="H33">
        <v>0.05</v>
      </c>
    </row>
    <row r="34" spans="1:8" x14ac:dyDescent="0.3">
      <c r="G34" s="5" t="s">
        <v>36</v>
      </c>
      <c r="H34">
        <v>0.20499999999999999</v>
      </c>
    </row>
    <row r="35" spans="1:8" x14ac:dyDescent="0.3">
      <c r="A35" t="s">
        <v>21</v>
      </c>
      <c r="G35" s="5" t="s">
        <v>37</v>
      </c>
      <c r="H35">
        <v>3412</v>
      </c>
    </row>
    <row r="36" spans="1:8" x14ac:dyDescent="0.3">
      <c r="A36" s="2">
        <f>A25-A33</f>
        <v>0.36933348633765006</v>
      </c>
      <c r="G36" s="5" t="s">
        <v>38</v>
      </c>
      <c r="H36">
        <v>1</v>
      </c>
    </row>
    <row r="38" spans="1:8" x14ac:dyDescent="0.3">
      <c r="A38" t="s">
        <v>25</v>
      </c>
    </row>
  </sheetData>
  <hyperlinks>
    <hyperlink ref="B6" r:id="rId1" display="https://www.nasa.gov/mission_pages/sdo/science/Solar Irradiance.html" xr:uid="{AB4808B4-A123-4C02-AAE0-BC1AFDFDC08C}"/>
    <hyperlink ref="A16" r:id="rId2" display="https://www.edmundoptics.com/p/650nm-cwl-50mm-dia-hard-coated-od-4-50nm-bandpass-filter/27867/" xr:uid="{D54FC186-B172-47FF-8110-3456DF9102D4}"/>
    <hyperlink ref="J1" r:id="rId3" display="https://www.nasa.gov/sites/default/files/thumbnails/image/thuill_astme590_lambda.png" xr:uid="{DA1D018A-EFAB-44F2-B042-7663991B9BF0}"/>
  </hyperlinks>
  <pageMargins left="0.7" right="0.7" top="0.75" bottom="0.75" header="0.3" footer="0.3"/>
  <pageSetup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2ED71-8651-4EC1-8043-9D4A50FD9E02}">
  <dimension ref="A2:F59"/>
  <sheetViews>
    <sheetView topLeftCell="A4" workbookViewId="0">
      <selection activeCell="H28" sqref="H28"/>
    </sheetView>
  </sheetViews>
  <sheetFormatPr defaultRowHeight="14.4" x14ac:dyDescent="0.3"/>
  <cols>
    <col min="3" max="3" width="11" bestFit="1" customWidth="1"/>
    <col min="4" max="4" width="15" customWidth="1"/>
  </cols>
  <sheetData>
    <row r="2" spans="2:6" x14ac:dyDescent="0.3">
      <c r="B2" t="s">
        <v>49</v>
      </c>
    </row>
    <row r="4" spans="2:6" ht="21" x14ac:dyDescent="0.4">
      <c r="B4" s="8" t="s">
        <v>50</v>
      </c>
    </row>
    <row r="11" spans="2:6" x14ac:dyDescent="0.3">
      <c r="B11" t="s">
        <v>53</v>
      </c>
      <c r="C11">
        <v>35</v>
      </c>
      <c r="D11" t="s">
        <v>52</v>
      </c>
    </row>
    <row r="12" spans="2:6" x14ac:dyDescent="0.3">
      <c r="B12" t="s">
        <v>51</v>
      </c>
      <c r="C12">
        <v>0</v>
      </c>
      <c r="D12" t="s">
        <v>52</v>
      </c>
      <c r="E12" t="s">
        <v>54</v>
      </c>
    </row>
    <row r="13" spans="2:6" x14ac:dyDescent="0.3">
      <c r="B13" s="6" t="s">
        <v>55</v>
      </c>
      <c r="C13">
        <v>0.9</v>
      </c>
      <c r="F13" s="4" t="s">
        <v>58</v>
      </c>
    </row>
    <row r="14" spans="2:6" x14ac:dyDescent="0.3">
      <c r="B14" t="s">
        <v>56</v>
      </c>
      <c r="C14">
        <v>0.9</v>
      </c>
    </row>
    <row r="15" spans="2:6" x14ac:dyDescent="0.3">
      <c r="B15" s="6" t="s">
        <v>57</v>
      </c>
      <c r="C15" s="7">
        <v>5.6699999999999998E-8</v>
      </c>
      <c r="D15" t="s">
        <v>59</v>
      </c>
    </row>
    <row r="17" spans="1:5" x14ac:dyDescent="0.3">
      <c r="B17" t="s">
        <v>53</v>
      </c>
      <c r="C17">
        <v>308.14999999999998</v>
      </c>
      <c r="D17" t="s">
        <v>60</v>
      </c>
    </row>
    <row r="18" spans="1:5" x14ac:dyDescent="0.3">
      <c r="B18" t="s">
        <v>51</v>
      </c>
      <c r="C18">
        <v>273.14999999999998</v>
      </c>
      <c r="D18" t="s">
        <v>60</v>
      </c>
    </row>
    <row r="20" spans="1:5" x14ac:dyDescent="0.3">
      <c r="A20" t="s">
        <v>74</v>
      </c>
      <c r="C20">
        <v>2.2800000000000001E-4</v>
      </c>
      <c r="D20" t="s">
        <v>5</v>
      </c>
      <c r="E20" t="s">
        <v>61</v>
      </c>
    </row>
    <row r="21" spans="1:5" x14ac:dyDescent="0.3">
      <c r="A21" t="s">
        <v>73</v>
      </c>
      <c r="C21">
        <v>0.03</v>
      </c>
      <c r="D21" t="s">
        <v>5</v>
      </c>
    </row>
    <row r="22" spans="1:5" x14ac:dyDescent="0.3">
      <c r="B22" t="s">
        <v>62</v>
      </c>
      <c r="C22" s="7">
        <f>C15*C20*(C17^4-C18^4)/((1/C13)+(1/C14)-1)</f>
        <v>3.6490374264294141E-2</v>
      </c>
      <c r="D22" t="s">
        <v>7</v>
      </c>
      <c r="E22" t="s">
        <v>76</v>
      </c>
    </row>
    <row r="23" spans="1:5" x14ac:dyDescent="0.3">
      <c r="B23" t="s">
        <v>62</v>
      </c>
      <c r="C23" s="7">
        <f>C15*C21*(C17^4-C18^4)/((1/C13)+(1/C14)-1)</f>
        <v>4.8013650347755448</v>
      </c>
      <c r="D23" t="s">
        <v>85</v>
      </c>
      <c r="E23" t="s">
        <v>75</v>
      </c>
    </row>
    <row r="25" spans="1:5" ht="21" x14ac:dyDescent="0.4">
      <c r="B25" s="8" t="s">
        <v>63</v>
      </c>
    </row>
    <row r="27" spans="1:5" x14ac:dyDescent="0.3">
      <c r="B27" t="s">
        <v>66</v>
      </c>
      <c r="C27" s="7">
        <v>167</v>
      </c>
      <c r="D27" t="s">
        <v>65</v>
      </c>
    </row>
    <row r="28" spans="1:5" x14ac:dyDescent="0.3">
      <c r="B28" t="s">
        <v>68</v>
      </c>
      <c r="C28">
        <v>0.39500000000000002</v>
      </c>
      <c r="D28" t="s">
        <v>65</v>
      </c>
    </row>
    <row r="29" spans="1:5" x14ac:dyDescent="0.3">
      <c r="B29" t="s">
        <v>67</v>
      </c>
      <c r="C29">
        <v>1.1140000000000001</v>
      </c>
      <c r="D29" t="s">
        <v>65</v>
      </c>
    </row>
    <row r="30" spans="1:5" x14ac:dyDescent="0.3">
      <c r="B30" t="s">
        <v>77</v>
      </c>
      <c r="C30" s="7">
        <f>SUM(C27:C29)</f>
        <v>168.50900000000001</v>
      </c>
      <c r="D30" t="s">
        <v>65</v>
      </c>
    </row>
    <row r="32" spans="1:5" x14ac:dyDescent="0.3">
      <c r="B32" t="s">
        <v>53</v>
      </c>
      <c r="C32">
        <v>308.14999999999998</v>
      </c>
      <c r="D32" t="s">
        <v>60</v>
      </c>
    </row>
    <row r="33" spans="1:4" x14ac:dyDescent="0.3">
      <c r="B33" t="s">
        <v>51</v>
      </c>
      <c r="C33">
        <v>273.14999999999998</v>
      </c>
      <c r="D33" t="s">
        <v>60</v>
      </c>
    </row>
    <row r="35" spans="1:4" x14ac:dyDescent="0.3">
      <c r="B35" t="s">
        <v>64</v>
      </c>
      <c r="C35">
        <v>7.5389999999999995E-4</v>
      </c>
      <c r="D35" t="s">
        <v>5</v>
      </c>
    </row>
    <row r="36" spans="1:4" x14ac:dyDescent="0.3">
      <c r="B36" t="s">
        <v>69</v>
      </c>
      <c r="C36">
        <v>2E-3</v>
      </c>
      <c r="D36" t="s">
        <v>70</v>
      </c>
    </row>
    <row r="37" spans="1:4" x14ac:dyDescent="0.3">
      <c r="B37" t="s">
        <v>71</v>
      </c>
      <c r="C37">
        <v>5.0799999999999998E-2</v>
      </c>
      <c r="D37" t="s">
        <v>70</v>
      </c>
    </row>
    <row r="38" spans="1:4" x14ac:dyDescent="0.3">
      <c r="B38" t="s">
        <v>72</v>
      </c>
      <c r="C38">
        <v>0.01</v>
      </c>
      <c r="D38" t="s">
        <v>70</v>
      </c>
    </row>
    <row r="39" spans="1:4" x14ac:dyDescent="0.3">
      <c r="B39" t="s">
        <v>78</v>
      </c>
      <c r="C39">
        <f>SUM(C36:C38)</f>
        <v>6.2799999999999995E-2</v>
      </c>
      <c r="D39" t="s">
        <v>70</v>
      </c>
    </row>
    <row r="41" spans="1:4" x14ac:dyDescent="0.3">
      <c r="B41" t="s">
        <v>62</v>
      </c>
      <c r="C41" s="7">
        <f>(C30*C35*(C32-C33))/C39</f>
        <v>70.801954275477712</v>
      </c>
      <c r="D41" t="s">
        <v>84</v>
      </c>
    </row>
    <row r="44" spans="1:4" ht="21" x14ac:dyDescent="0.4">
      <c r="B44" s="8" t="s">
        <v>79</v>
      </c>
    </row>
    <row r="46" spans="1:4" x14ac:dyDescent="0.3">
      <c r="B46" t="s">
        <v>80</v>
      </c>
      <c r="C46">
        <v>3</v>
      </c>
      <c r="D46" t="s">
        <v>81</v>
      </c>
    </row>
    <row r="47" spans="1:4" x14ac:dyDescent="0.3">
      <c r="A47" t="s">
        <v>73</v>
      </c>
      <c r="C47">
        <v>0.03</v>
      </c>
      <c r="D47" t="s">
        <v>5</v>
      </c>
    </row>
    <row r="49" spans="2:4" x14ac:dyDescent="0.3">
      <c r="B49" t="s">
        <v>53</v>
      </c>
      <c r="C49">
        <v>308.14999999999998</v>
      </c>
      <c r="D49" t="s">
        <v>60</v>
      </c>
    </row>
    <row r="50" spans="2:4" x14ac:dyDescent="0.3">
      <c r="B50" t="s">
        <v>51</v>
      </c>
      <c r="C50">
        <v>273.14999999999998</v>
      </c>
      <c r="D50" t="s">
        <v>60</v>
      </c>
    </row>
    <row r="52" spans="2:4" x14ac:dyDescent="0.3">
      <c r="B52" t="s">
        <v>82</v>
      </c>
      <c r="C52">
        <f>C46*C47*(C49-C50)</f>
        <v>3.15</v>
      </c>
      <c r="D52" t="s">
        <v>83</v>
      </c>
    </row>
    <row r="56" spans="2:4" ht="21" x14ac:dyDescent="0.4">
      <c r="B56" s="8" t="s">
        <v>86</v>
      </c>
    </row>
    <row r="59" spans="2:4" x14ac:dyDescent="0.3">
      <c r="B59" t="s">
        <v>87</v>
      </c>
      <c r="C59" s="9">
        <f>C52+C41+C23</f>
        <v>78.753319310253261</v>
      </c>
      <c r="D59" t="s">
        <v>7</v>
      </c>
    </row>
  </sheetData>
  <hyperlinks>
    <hyperlink ref="F13" r:id="rId1" display="https://www.omega.co.uk/literature/transactions/volume1/emissivityb.html" xr:uid="{5EFDA7EF-5856-412A-833C-8722CA7EB62F}"/>
  </hyperlinks>
  <pageMargins left="0.7" right="0.7" top="0.75" bottom="0.75" header="0.3" footer="0.3"/>
  <pageSetup orientation="portrait" horizontalDpi="4294967293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57DD-556B-4703-8AB4-F87A9C4BD2DF}">
  <dimension ref="A1:X89"/>
  <sheetViews>
    <sheetView topLeftCell="A73" workbookViewId="0">
      <selection activeCell="E79" sqref="E79"/>
    </sheetView>
  </sheetViews>
  <sheetFormatPr defaultRowHeight="14.4" x14ac:dyDescent="0.3"/>
  <cols>
    <col min="1" max="1" width="37.88671875" customWidth="1"/>
    <col min="2" max="2" width="12.5546875" customWidth="1"/>
    <col min="3" max="3" width="23.5546875" customWidth="1"/>
    <col min="4" max="4" width="27.44140625" customWidth="1"/>
    <col min="5" max="5" width="10.33203125" customWidth="1"/>
    <col min="7" max="7" width="25" customWidth="1"/>
    <col min="14" max="14" width="10" bestFit="1" customWidth="1"/>
    <col min="16" max="16" width="11" bestFit="1" customWidth="1"/>
  </cols>
  <sheetData>
    <row r="1" spans="1:24" x14ac:dyDescent="0.3">
      <c r="T1" t="s">
        <v>1284</v>
      </c>
    </row>
    <row r="2" spans="1:24" x14ac:dyDescent="0.3">
      <c r="A2" t="s">
        <v>1292</v>
      </c>
      <c r="U2" t="s">
        <v>1285</v>
      </c>
      <c r="V2" t="s">
        <v>1286</v>
      </c>
      <c r="W2" t="s">
        <v>1287</v>
      </c>
      <c r="X2" t="s">
        <v>1288</v>
      </c>
    </row>
    <row r="4" spans="1:24" x14ac:dyDescent="0.3">
      <c r="A4" t="s">
        <v>1359</v>
      </c>
      <c r="B4">
        <v>55</v>
      </c>
      <c r="C4" t="s">
        <v>52</v>
      </c>
    </row>
    <row r="7" spans="1:24" x14ac:dyDescent="0.3">
      <c r="A7" t="s">
        <v>1354</v>
      </c>
      <c r="B7" t="s">
        <v>1356</v>
      </c>
      <c r="C7" t="s">
        <v>1318</v>
      </c>
      <c r="D7" t="s">
        <v>1355</v>
      </c>
      <c r="E7" t="s">
        <v>1361</v>
      </c>
      <c r="F7" t="s">
        <v>1358</v>
      </c>
      <c r="G7" t="s">
        <v>1360</v>
      </c>
      <c r="W7" t="s">
        <v>1289</v>
      </c>
      <c r="X7" t="s">
        <v>1289</v>
      </c>
    </row>
    <row r="8" spans="1:24" x14ac:dyDescent="0.3">
      <c r="D8" t="s">
        <v>1357</v>
      </c>
    </row>
    <row r="9" spans="1:24" x14ac:dyDescent="0.3">
      <c r="A9" t="s">
        <v>1293</v>
      </c>
      <c r="C9" s="18"/>
      <c r="D9" s="7">
        <v>430</v>
      </c>
      <c r="E9" s="7">
        <f>1/D9</f>
        <v>2.3255813953488372E-3</v>
      </c>
      <c r="G9" s="7"/>
      <c r="I9" s="7"/>
    </row>
    <row r="10" spans="1:24" x14ac:dyDescent="0.3">
      <c r="A10" t="s">
        <v>40</v>
      </c>
      <c r="B10" t="s">
        <v>1291</v>
      </c>
      <c r="C10" s="18">
        <v>10</v>
      </c>
      <c r="D10" s="7">
        <f>1/0.00000006118</f>
        <v>16345210.853220008</v>
      </c>
      <c r="E10" s="7">
        <f>1/D10</f>
        <v>6.1179999999999996E-8</v>
      </c>
      <c r="F10">
        <v>8.3000000000000002E-6</v>
      </c>
      <c r="G10" s="7">
        <f>$B$4*C10*F10</f>
        <v>4.5650000000000005E-3</v>
      </c>
      <c r="I10" s="7"/>
    </row>
    <row r="11" spans="1:24" x14ac:dyDescent="0.3">
      <c r="A11" t="s">
        <v>41</v>
      </c>
      <c r="B11" t="s">
        <v>1291</v>
      </c>
      <c r="C11" s="18">
        <v>13</v>
      </c>
      <c r="D11" s="7">
        <f>1/0.0000000867</f>
        <v>11534025.374855824</v>
      </c>
      <c r="E11" s="7">
        <f t="shared" ref="E11:E32" si="0">1/D11</f>
        <v>8.6700000000000002E-8</v>
      </c>
      <c r="F11">
        <v>8.3000000000000002E-6</v>
      </c>
      <c r="G11" s="7">
        <f t="shared" ref="G11:G32" si="1">$B$4*C11*F11</f>
        <v>5.9345000000000005E-3</v>
      </c>
      <c r="I11" s="7"/>
    </row>
    <row r="12" spans="1:24" x14ac:dyDescent="0.3">
      <c r="A12" t="s">
        <v>42</v>
      </c>
      <c r="C12" s="18">
        <v>13</v>
      </c>
      <c r="D12" s="7">
        <f>1/0.00000008674</f>
        <v>11528706.479133042</v>
      </c>
      <c r="E12" s="7">
        <f t="shared" si="0"/>
        <v>8.6739999999999995E-8</v>
      </c>
      <c r="F12">
        <v>8.3000000000000002E-6</v>
      </c>
      <c r="G12" s="7">
        <f t="shared" si="1"/>
        <v>5.9345000000000005E-3</v>
      </c>
      <c r="I12" s="7"/>
    </row>
    <row r="13" spans="1:24" x14ac:dyDescent="0.3">
      <c r="A13" t="s">
        <v>43</v>
      </c>
      <c r="B13" t="s">
        <v>44</v>
      </c>
      <c r="C13" s="18">
        <v>2.7</v>
      </c>
      <c r="D13" s="7">
        <f>1/0.00000004316</f>
        <v>23169601.482854497</v>
      </c>
      <c r="E13" s="7">
        <f t="shared" si="0"/>
        <v>4.3159999999999997E-8</v>
      </c>
      <c r="F13">
        <v>2.9999999999999997E-5</v>
      </c>
      <c r="G13" s="7">
        <f t="shared" si="1"/>
        <v>4.4549999999999998E-3</v>
      </c>
      <c r="I13" s="7"/>
    </row>
    <row r="14" spans="1:24" x14ac:dyDescent="0.3">
      <c r="A14" t="s">
        <v>45</v>
      </c>
      <c r="C14" s="18">
        <v>13</v>
      </c>
      <c r="D14" s="7">
        <f>D12</f>
        <v>11528706.479133042</v>
      </c>
      <c r="E14" s="7">
        <f t="shared" si="0"/>
        <v>8.6739999999999995E-8</v>
      </c>
      <c r="F14">
        <v>8.3000000000000002E-6</v>
      </c>
      <c r="G14" s="7">
        <f t="shared" si="1"/>
        <v>5.9345000000000005E-3</v>
      </c>
      <c r="I14" s="7"/>
    </row>
    <row r="15" spans="1:24" x14ac:dyDescent="0.3">
      <c r="A15" t="s">
        <v>43</v>
      </c>
      <c r="B15" t="s">
        <v>44</v>
      </c>
      <c r="C15" s="18">
        <v>2.7</v>
      </c>
      <c r="D15" s="7">
        <f>D13</f>
        <v>23169601.482854497</v>
      </c>
      <c r="E15" s="7">
        <f t="shared" si="0"/>
        <v>4.3159999999999997E-8</v>
      </c>
      <c r="F15">
        <v>2.9999999999999997E-5</v>
      </c>
      <c r="G15" s="7">
        <f t="shared" si="1"/>
        <v>4.4549999999999998E-3</v>
      </c>
      <c r="I15" s="7"/>
    </row>
    <row r="16" spans="1:24" x14ac:dyDescent="0.3">
      <c r="A16" t="s">
        <v>41</v>
      </c>
      <c r="B16" t="s">
        <v>1291</v>
      </c>
      <c r="C16" s="18">
        <v>13</v>
      </c>
      <c r="D16" s="7">
        <f>1/0.0000000867</f>
        <v>11534025.374855824</v>
      </c>
      <c r="E16" s="7">
        <f t="shared" si="0"/>
        <v>8.6700000000000002E-8</v>
      </c>
      <c r="F16">
        <v>8.3000000000000002E-6</v>
      </c>
      <c r="G16" s="7">
        <f t="shared" si="1"/>
        <v>5.9345000000000005E-3</v>
      </c>
      <c r="I16" s="7"/>
    </row>
    <row r="17" spans="1:9" x14ac:dyDescent="0.3">
      <c r="A17" t="s">
        <v>43</v>
      </c>
      <c r="B17" t="s">
        <v>44</v>
      </c>
      <c r="C17" s="18">
        <v>10.8</v>
      </c>
      <c r="D17" s="7">
        <f>1/0.0000001653</f>
        <v>6049606.7755595883</v>
      </c>
      <c r="E17" s="7">
        <f t="shared" si="0"/>
        <v>1.653E-7</v>
      </c>
      <c r="F17">
        <v>2.9999999999999997E-5</v>
      </c>
      <c r="G17" s="7">
        <f t="shared" si="1"/>
        <v>1.7819999999999999E-2</v>
      </c>
      <c r="I17" s="7"/>
    </row>
    <row r="18" spans="1:9" x14ac:dyDescent="0.3">
      <c r="A18" t="s">
        <v>45</v>
      </c>
      <c r="C18" s="18">
        <v>13</v>
      </c>
      <c r="D18" s="7">
        <f>D16</f>
        <v>11534025.374855824</v>
      </c>
      <c r="E18" s="7">
        <f t="shared" si="0"/>
        <v>8.6700000000000002E-8</v>
      </c>
      <c r="F18">
        <v>8.3000000000000002E-6</v>
      </c>
      <c r="G18" s="7">
        <f t="shared" si="1"/>
        <v>5.9345000000000005E-3</v>
      </c>
      <c r="I18" s="7"/>
    </row>
    <row r="19" spans="1:9" x14ac:dyDescent="0.3">
      <c r="A19" t="s">
        <v>43</v>
      </c>
      <c r="B19" t="s">
        <v>44</v>
      </c>
      <c r="C19" s="18">
        <v>10.8</v>
      </c>
      <c r="D19" s="7">
        <f>D17</f>
        <v>6049606.7755595883</v>
      </c>
      <c r="E19" s="7">
        <f t="shared" si="0"/>
        <v>1.653E-7</v>
      </c>
      <c r="F19">
        <v>2.9999999999999997E-5</v>
      </c>
      <c r="G19" s="7">
        <f t="shared" si="1"/>
        <v>1.7819999999999999E-2</v>
      </c>
      <c r="I19" s="7"/>
    </row>
    <row r="20" spans="1:9" x14ac:dyDescent="0.3">
      <c r="A20" t="s">
        <v>41</v>
      </c>
      <c r="B20" t="s">
        <v>1291</v>
      </c>
      <c r="C20" s="18">
        <v>13</v>
      </c>
      <c r="D20" s="7">
        <f>1/0.0000000867</f>
        <v>11534025.374855824</v>
      </c>
      <c r="E20" s="7">
        <f t="shared" si="0"/>
        <v>8.6700000000000002E-8</v>
      </c>
      <c r="F20">
        <v>8.3000000000000002E-6</v>
      </c>
      <c r="G20" s="7">
        <f t="shared" si="1"/>
        <v>5.9345000000000005E-3</v>
      </c>
      <c r="I20" s="7"/>
    </row>
    <row r="21" spans="1:9" x14ac:dyDescent="0.3">
      <c r="A21" t="s">
        <v>43</v>
      </c>
      <c r="B21" t="s">
        <v>44</v>
      </c>
      <c r="C21" s="18">
        <v>5.4</v>
      </c>
      <c r="D21" s="7">
        <f>1/0.00000006754</f>
        <v>14806040.864672787</v>
      </c>
      <c r="E21" s="7">
        <f t="shared" si="0"/>
        <v>6.7539999999999995E-8</v>
      </c>
      <c r="F21">
        <v>2.9999999999999997E-5</v>
      </c>
      <c r="G21" s="7">
        <f t="shared" si="1"/>
        <v>8.9099999999999995E-3</v>
      </c>
      <c r="I21" s="7"/>
    </row>
    <row r="22" spans="1:9" x14ac:dyDescent="0.3">
      <c r="A22" t="s">
        <v>45</v>
      </c>
      <c r="C22" s="18">
        <v>13</v>
      </c>
      <c r="D22" s="7">
        <f>D20</f>
        <v>11534025.374855824</v>
      </c>
      <c r="E22" s="7">
        <f t="shared" si="0"/>
        <v>8.6700000000000002E-8</v>
      </c>
      <c r="F22">
        <v>8.3000000000000002E-6</v>
      </c>
      <c r="G22" s="7">
        <f t="shared" si="1"/>
        <v>5.9345000000000005E-3</v>
      </c>
      <c r="I22" s="7"/>
    </row>
    <row r="23" spans="1:9" x14ac:dyDescent="0.3">
      <c r="A23" t="s">
        <v>43</v>
      </c>
      <c r="B23" t="s">
        <v>44</v>
      </c>
      <c r="C23" s="18">
        <v>5.4</v>
      </c>
      <c r="D23" s="7">
        <f>D21</f>
        <v>14806040.864672787</v>
      </c>
      <c r="E23" s="7">
        <f t="shared" si="0"/>
        <v>6.7539999999999995E-8</v>
      </c>
      <c r="F23">
        <v>2.9999999999999997E-5</v>
      </c>
      <c r="G23" s="7">
        <f t="shared" si="1"/>
        <v>8.9099999999999995E-3</v>
      </c>
      <c r="I23" s="7"/>
    </row>
    <row r="24" spans="1:9" x14ac:dyDescent="0.3">
      <c r="A24" t="s">
        <v>42</v>
      </c>
      <c r="C24" s="18">
        <v>13</v>
      </c>
      <c r="D24" s="7">
        <f>D22</f>
        <v>11534025.374855824</v>
      </c>
      <c r="E24" s="7">
        <f t="shared" si="0"/>
        <v>8.6700000000000002E-8</v>
      </c>
      <c r="F24">
        <v>8.3000000000000002E-6</v>
      </c>
      <c r="G24" s="7">
        <f t="shared" si="1"/>
        <v>5.9345000000000005E-3</v>
      </c>
      <c r="I24" s="7"/>
    </row>
    <row r="25" spans="1:9" x14ac:dyDescent="0.3">
      <c r="A25" t="s">
        <v>45</v>
      </c>
      <c r="C25" s="18">
        <v>13</v>
      </c>
      <c r="D25" s="7">
        <f>D24</f>
        <v>11534025.374855824</v>
      </c>
      <c r="E25" s="7">
        <f t="shared" si="0"/>
        <v>8.6700000000000002E-8</v>
      </c>
      <c r="F25">
        <v>8.3000000000000002E-6</v>
      </c>
      <c r="G25" s="7">
        <f t="shared" si="1"/>
        <v>5.9345000000000005E-3</v>
      </c>
      <c r="I25" s="7"/>
    </row>
    <row r="26" spans="1:9" x14ac:dyDescent="0.3">
      <c r="A26" t="s">
        <v>41</v>
      </c>
      <c r="B26" t="s">
        <v>1291</v>
      </c>
      <c r="C26" s="18">
        <v>13</v>
      </c>
      <c r="D26" s="7">
        <f>1/0.0000000867</f>
        <v>11534025.374855824</v>
      </c>
      <c r="E26" s="7">
        <f t="shared" si="0"/>
        <v>8.6700000000000002E-8</v>
      </c>
      <c r="F26">
        <v>8.3000000000000002E-6</v>
      </c>
      <c r="G26" s="7">
        <f t="shared" si="1"/>
        <v>5.9345000000000005E-3</v>
      </c>
      <c r="I26" s="7"/>
    </row>
    <row r="27" spans="1:9" x14ac:dyDescent="0.3">
      <c r="A27" t="s">
        <v>43</v>
      </c>
      <c r="B27" t="s">
        <v>44</v>
      </c>
      <c r="C27" s="18">
        <v>1.35</v>
      </c>
      <c r="D27" s="7">
        <f>1/0.00000001692</f>
        <v>59101654.846335702</v>
      </c>
      <c r="E27" s="7">
        <f t="shared" si="0"/>
        <v>1.6919999999999999E-8</v>
      </c>
      <c r="F27">
        <v>2.9999999999999997E-5</v>
      </c>
      <c r="G27" s="7">
        <f t="shared" si="1"/>
        <v>2.2274999999999999E-3</v>
      </c>
      <c r="I27" s="7"/>
    </row>
    <row r="28" spans="1:9" x14ac:dyDescent="0.3">
      <c r="A28" t="s">
        <v>45</v>
      </c>
      <c r="C28" s="18">
        <v>13</v>
      </c>
      <c r="D28" s="7">
        <f>D26</f>
        <v>11534025.374855824</v>
      </c>
      <c r="E28" s="7">
        <f t="shared" si="0"/>
        <v>8.6700000000000002E-8</v>
      </c>
      <c r="F28">
        <v>8.3000000000000002E-6</v>
      </c>
      <c r="G28" s="7">
        <f t="shared" si="1"/>
        <v>5.9345000000000005E-3</v>
      </c>
      <c r="I28" s="7"/>
    </row>
    <row r="29" spans="1:9" x14ac:dyDescent="0.3">
      <c r="A29" t="s">
        <v>43</v>
      </c>
      <c r="B29" t="s">
        <v>44</v>
      </c>
      <c r="C29" s="18">
        <v>1.35</v>
      </c>
      <c r="D29" s="7">
        <f>D27</f>
        <v>59101654.846335702</v>
      </c>
      <c r="E29" s="7">
        <f t="shared" si="0"/>
        <v>1.6919999999999999E-8</v>
      </c>
      <c r="F29">
        <v>2.9999999999999997E-5</v>
      </c>
      <c r="G29" s="7">
        <f t="shared" si="1"/>
        <v>2.2274999999999999E-3</v>
      </c>
      <c r="I29" s="7"/>
    </row>
    <row r="30" spans="1:9" x14ac:dyDescent="0.3">
      <c r="A30" t="s">
        <v>42</v>
      </c>
      <c r="C30" s="18">
        <v>13</v>
      </c>
      <c r="D30" s="7">
        <f>D26</f>
        <v>11534025.374855824</v>
      </c>
      <c r="E30" s="7">
        <f t="shared" si="0"/>
        <v>8.6700000000000002E-8</v>
      </c>
      <c r="F30">
        <v>8.3000000000000002E-6</v>
      </c>
      <c r="G30" s="7">
        <f t="shared" si="1"/>
        <v>5.9345000000000005E-3</v>
      </c>
      <c r="I30" s="7"/>
    </row>
    <row r="31" spans="1:9" x14ac:dyDescent="0.3">
      <c r="A31" t="s">
        <v>41</v>
      </c>
      <c r="B31" t="s">
        <v>1291</v>
      </c>
      <c r="C31" s="18">
        <v>13</v>
      </c>
      <c r="D31" s="7">
        <f>1/0.0000000867</f>
        <v>11534025.374855824</v>
      </c>
      <c r="E31" s="7">
        <f t="shared" si="0"/>
        <v>8.6700000000000002E-8</v>
      </c>
      <c r="F31">
        <v>8.3000000000000002E-6</v>
      </c>
      <c r="G31" s="7">
        <f t="shared" si="1"/>
        <v>5.9345000000000005E-3</v>
      </c>
      <c r="I31" s="7"/>
    </row>
    <row r="32" spans="1:9" x14ac:dyDescent="0.3">
      <c r="A32" t="s">
        <v>40</v>
      </c>
      <c r="C32" s="18">
        <v>10</v>
      </c>
      <c r="D32" s="7">
        <f>D10</f>
        <v>16345210.853220008</v>
      </c>
      <c r="E32" s="7">
        <f t="shared" si="0"/>
        <v>6.1179999999999996E-8</v>
      </c>
      <c r="F32">
        <v>8.3000000000000002E-6</v>
      </c>
      <c r="G32" s="7">
        <f t="shared" si="1"/>
        <v>4.5650000000000005E-3</v>
      </c>
      <c r="I32" s="7"/>
    </row>
    <row r="33" spans="1:11" x14ac:dyDescent="0.3">
      <c r="A33" t="s">
        <v>1293</v>
      </c>
      <c r="C33" s="18"/>
      <c r="D33" s="7">
        <v>430</v>
      </c>
      <c r="E33" s="7">
        <f>1/D33</f>
        <v>2.3255813953488372E-3</v>
      </c>
      <c r="G33" s="7"/>
      <c r="I33" s="7"/>
    </row>
    <row r="34" spans="1:11" x14ac:dyDescent="0.3">
      <c r="A34" t="s">
        <v>1404</v>
      </c>
      <c r="B34" t="s">
        <v>1405</v>
      </c>
      <c r="C34" s="18">
        <v>5</v>
      </c>
      <c r="D34" s="7">
        <v>20000</v>
      </c>
      <c r="E34" s="7">
        <f>1/D34</f>
        <v>5.0000000000000002E-5</v>
      </c>
      <c r="G34" s="7"/>
      <c r="I34" s="7" t="s">
        <v>1412</v>
      </c>
    </row>
    <row r="35" spans="1:11" x14ac:dyDescent="0.3">
      <c r="D35" s="7"/>
      <c r="E35" s="7"/>
      <c r="G35" s="7"/>
      <c r="I35" s="7">
        <f>G36/B4</f>
        <v>2.7837000000000005E-3</v>
      </c>
    </row>
    <row r="36" spans="1:11" x14ac:dyDescent="0.3">
      <c r="A36" t="s">
        <v>1362</v>
      </c>
      <c r="D36" s="7">
        <f>SUM(D10:D34)</f>
        <v>388896351.72696525</v>
      </c>
      <c r="E36" s="7">
        <f>1/(SUM(E9:E34))</f>
        <v>212.63031872531076</v>
      </c>
      <c r="G36" s="18">
        <f>SUM(G10:G32)</f>
        <v>0.15310350000000003</v>
      </c>
    </row>
    <row r="38" spans="1:11" x14ac:dyDescent="0.3">
      <c r="A38" t="s">
        <v>1295</v>
      </c>
      <c r="B38" s="7">
        <f>E36</f>
        <v>212.63031872531076</v>
      </c>
      <c r="C38" t="s">
        <v>1294</v>
      </c>
      <c r="D38" s="12" t="s">
        <v>1366</v>
      </c>
      <c r="E38" s="2">
        <v>66</v>
      </c>
      <c r="F38" s="11" t="s">
        <v>1294</v>
      </c>
      <c r="G38" s="12" t="s">
        <v>1368</v>
      </c>
      <c r="H38" s="2">
        <f>1/0.005448</f>
        <v>183.55359765051395</v>
      </c>
      <c r="I38" s="11" t="s">
        <v>1294</v>
      </c>
    </row>
    <row r="39" spans="1:11" x14ac:dyDescent="0.3">
      <c r="B39" s="7"/>
      <c r="D39" s="12" t="s">
        <v>1367</v>
      </c>
      <c r="E39" s="2">
        <f>4*E38</f>
        <v>264</v>
      </c>
      <c r="F39" s="11" t="s">
        <v>1294</v>
      </c>
      <c r="G39" s="12" t="s">
        <v>1369</v>
      </c>
      <c r="H39" s="2">
        <f>4*H38</f>
        <v>734.2143906020558</v>
      </c>
      <c r="I39" s="11" t="s">
        <v>1294</v>
      </c>
      <c r="K39" t="s">
        <v>1382</v>
      </c>
    </row>
    <row r="40" spans="1:11" ht="15.6" x14ac:dyDescent="0.3">
      <c r="D40" t="s">
        <v>1364</v>
      </c>
      <c r="E40">
        <v>0.28000000000000003</v>
      </c>
      <c r="F40" t="s">
        <v>8</v>
      </c>
      <c r="G40" s="13" t="s">
        <v>1363</v>
      </c>
      <c r="H40" s="13">
        <v>0.2</v>
      </c>
      <c r="I40" t="s">
        <v>8</v>
      </c>
      <c r="K40" t="s">
        <v>1370</v>
      </c>
    </row>
    <row r="41" spans="1:11" ht="15.6" x14ac:dyDescent="0.3">
      <c r="A41" s="13" t="s">
        <v>1296</v>
      </c>
      <c r="B41" s="16">
        <f>G36</f>
        <v>0.15310350000000003</v>
      </c>
      <c r="C41" s="13" t="s">
        <v>8</v>
      </c>
      <c r="F41" s="13"/>
      <c r="G41" s="13"/>
      <c r="H41" t="s">
        <v>1371</v>
      </c>
    </row>
    <row r="42" spans="1:11" ht="15.6" x14ac:dyDescent="0.3">
      <c r="A42" s="13" t="str">
        <f>G40</f>
        <v>axial growth of rib if steel</v>
      </c>
      <c r="B42" s="13">
        <f>H40</f>
        <v>0.2</v>
      </c>
      <c r="C42" s="13" t="str">
        <f>I40</f>
        <v>mm</v>
      </c>
      <c r="D42" s="13"/>
      <c r="E42" s="13"/>
      <c r="F42" s="13"/>
      <c r="G42" s="13" t="s">
        <v>1383</v>
      </c>
    </row>
    <row r="43" spans="1:11" ht="15.6" x14ac:dyDescent="0.3">
      <c r="A43" s="13" t="s">
        <v>1384</v>
      </c>
      <c r="B43" s="16">
        <f>B42-B41</f>
        <v>4.689649999999998E-2</v>
      </c>
      <c r="C43" s="13" t="s">
        <v>8</v>
      </c>
      <c r="D43" s="13"/>
      <c r="E43" s="13"/>
      <c r="F43" s="13"/>
      <c r="G43" s="13"/>
    </row>
    <row r="44" spans="1:11" ht="15.6" x14ac:dyDescent="0.3">
      <c r="A44" s="13" t="s">
        <v>1297</v>
      </c>
      <c r="B44" s="14">
        <f>B38*B43</f>
        <v>9.9716177421015324</v>
      </c>
      <c r="C44" s="13" t="s">
        <v>1298</v>
      </c>
      <c r="D44" s="14">
        <f>B44*0.225</f>
        <v>2.2436139919728451</v>
      </c>
      <c r="E44" s="14"/>
      <c r="F44" s="13" t="s">
        <v>1299</v>
      </c>
      <c r="G44" s="13"/>
    </row>
    <row r="45" spans="1:11" ht="15.6" x14ac:dyDescent="0.3">
      <c r="A45" s="13"/>
      <c r="B45" s="13"/>
      <c r="C45" s="13"/>
      <c r="D45" s="13"/>
      <c r="E45" s="13"/>
      <c r="F45" s="13"/>
      <c r="G45" s="13"/>
    </row>
    <row r="46" spans="1:11" ht="15.6" x14ac:dyDescent="0.3">
      <c r="A46" s="13"/>
      <c r="B46" s="15"/>
      <c r="C46" s="13"/>
      <c r="D46" s="13"/>
      <c r="E46" s="13"/>
      <c r="F46" s="13"/>
      <c r="G46" s="13"/>
    </row>
    <row r="47" spans="1:11" ht="15.6" x14ac:dyDescent="0.3">
      <c r="A47" s="13" t="s">
        <v>1300</v>
      </c>
      <c r="B47" s="15">
        <v>2</v>
      </c>
      <c r="C47" s="13" t="s">
        <v>1298</v>
      </c>
      <c r="D47" s="13">
        <f>B47*0.225</f>
        <v>0.45</v>
      </c>
      <c r="E47" s="13"/>
      <c r="F47" s="13" t="s">
        <v>1299</v>
      </c>
      <c r="G47" s="13"/>
    </row>
    <row r="48" spans="1:11" ht="15.6" x14ac:dyDescent="0.3">
      <c r="A48" s="13"/>
      <c r="B48" s="15"/>
      <c r="C48" s="13"/>
      <c r="D48" s="13"/>
      <c r="E48" s="13"/>
      <c r="F48" s="13"/>
      <c r="G48" s="13"/>
    </row>
    <row r="49" spans="1:7" ht="15.6" x14ac:dyDescent="0.3">
      <c r="A49" s="13" t="s">
        <v>1301</v>
      </c>
      <c r="B49" s="15">
        <f>B44+B47</f>
        <v>11.971617742101532</v>
      </c>
      <c r="C49" s="13" t="s">
        <v>1298</v>
      </c>
      <c r="D49" s="14">
        <f>B49*0.225</f>
        <v>2.6936139919728448</v>
      </c>
      <c r="E49" s="13"/>
      <c r="F49" s="13" t="s">
        <v>1299</v>
      </c>
      <c r="G49" s="13"/>
    </row>
    <row r="50" spans="1:7" ht="15.6" x14ac:dyDescent="0.3">
      <c r="A50" s="13"/>
      <c r="B50" s="13"/>
      <c r="C50" s="13"/>
      <c r="D50" s="13"/>
      <c r="E50" s="13"/>
      <c r="F50" s="16"/>
      <c r="G50" s="13"/>
    </row>
    <row r="51" spans="1:7" x14ac:dyDescent="0.3">
      <c r="B51" s="7"/>
      <c r="C51" s="11"/>
      <c r="E51" s="2"/>
      <c r="F51" s="7"/>
    </row>
    <row r="52" spans="1:7" ht="18" x14ac:dyDescent="0.35">
      <c r="A52" s="17" t="s">
        <v>1365</v>
      </c>
      <c r="B52" s="7" t="s">
        <v>1406</v>
      </c>
      <c r="C52" s="11"/>
      <c r="D52" s="20"/>
      <c r="E52" s="2"/>
    </row>
    <row r="53" spans="1:7" x14ac:dyDescent="0.3">
      <c r="B53" s="9">
        <v>1.5</v>
      </c>
      <c r="C53" s="11" t="s">
        <v>8</v>
      </c>
      <c r="D53" s="21"/>
    </row>
    <row r="54" spans="1:7" x14ac:dyDescent="0.3">
      <c r="B54" s="24">
        <f>B53/25.4</f>
        <v>5.9055118110236227E-2</v>
      </c>
      <c r="C54" s="11" t="s">
        <v>1389</v>
      </c>
      <c r="D54" s="21"/>
    </row>
    <row r="55" spans="1:7" x14ac:dyDescent="0.3">
      <c r="B55" s="7"/>
      <c r="C55" s="11"/>
      <c r="D55" s="21"/>
      <c r="E55" s="2"/>
    </row>
    <row r="56" spans="1:7" x14ac:dyDescent="0.3">
      <c r="A56" t="s">
        <v>1352</v>
      </c>
      <c r="B56" s="7">
        <f>B38+H39</f>
        <v>946.84470932736656</v>
      </c>
      <c r="C56" s="11" t="s">
        <v>1294</v>
      </c>
      <c r="E56" s="2"/>
    </row>
    <row r="57" spans="1:7" x14ac:dyDescent="0.3">
      <c r="B57" s="7"/>
      <c r="C57" s="11"/>
      <c r="E57" s="2"/>
    </row>
    <row r="58" spans="1:7" x14ac:dyDescent="0.3">
      <c r="A58" t="s">
        <v>1353</v>
      </c>
      <c r="B58" s="7">
        <f>B43*B56</f>
        <v>44.403702910970829</v>
      </c>
      <c r="C58" s="11" t="s">
        <v>1298</v>
      </c>
    </row>
    <row r="59" spans="1:7" x14ac:dyDescent="0.3">
      <c r="D59" s="7"/>
    </row>
    <row r="60" spans="1:7" x14ac:dyDescent="0.3">
      <c r="A60" t="s">
        <v>1385</v>
      </c>
      <c r="B60">
        <v>1600</v>
      </c>
      <c r="C60" t="s">
        <v>1386</v>
      </c>
      <c r="D60" s="7"/>
    </row>
    <row r="61" spans="1:7" x14ac:dyDescent="0.3">
      <c r="A61" t="s">
        <v>1387</v>
      </c>
      <c r="B61">
        <v>16</v>
      </c>
      <c r="C61" s="11" t="s">
        <v>1298</v>
      </c>
      <c r="D61" s="7"/>
    </row>
    <row r="62" spans="1:7" x14ac:dyDescent="0.3">
      <c r="D62" s="7"/>
      <c r="E62" s="7"/>
      <c r="F62" s="11"/>
    </row>
    <row r="63" spans="1:7" ht="18" x14ac:dyDescent="0.35">
      <c r="A63" t="s">
        <v>1388</v>
      </c>
      <c r="B63" s="23">
        <f>B58+B61</f>
        <v>60.403702910970829</v>
      </c>
      <c r="C63" s="17" t="s">
        <v>1298</v>
      </c>
      <c r="E63" s="7"/>
      <c r="F63" s="11"/>
    </row>
    <row r="64" spans="1:7" ht="18" x14ac:dyDescent="0.35">
      <c r="A64" t="s">
        <v>1413</v>
      </c>
      <c r="B64" s="23">
        <f>B63/4</f>
        <v>15.100925727742707</v>
      </c>
      <c r="C64" s="17" t="s">
        <v>1298</v>
      </c>
      <c r="E64" s="7"/>
      <c r="F64" s="11"/>
    </row>
    <row r="65" spans="1:6" ht="18" x14ac:dyDescent="0.35">
      <c r="A65" t="s">
        <v>1388</v>
      </c>
      <c r="B65" s="23">
        <f>B63*0.225</f>
        <v>13.590833154968436</v>
      </c>
      <c r="C65" s="17" t="s">
        <v>1299</v>
      </c>
      <c r="D65" t="s">
        <v>1398</v>
      </c>
      <c r="E65" s="7"/>
    </row>
    <row r="66" spans="1:6" ht="18" x14ac:dyDescent="0.35">
      <c r="A66" t="s">
        <v>1413</v>
      </c>
      <c r="B66" s="23">
        <f>B65/4</f>
        <v>3.3977082887421091</v>
      </c>
      <c r="C66" s="17" t="s">
        <v>1299</v>
      </c>
      <c r="E66" s="7"/>
    </row>
    <row r="67" spans="1:6" ht="18" x14ac:dyDescent="0.35">
      <c r="A67" s="17"/>
      <c r="B67" s="2"/>
      <c r="D67" s="17"/>
      <c r="E67" s="7"/>
    </row>
    <row r="68" spans="1:6" x14ac:dyDescent="0.3">
      <c r="A68" t="s">
        <v>1390</v>
      </c>
      <c r="B68" s="2">
        <f>B63/B53</f>
        <v>40.269135273980552</v>
      </c>
      <c r="C68" t="s">
        <v>1294</v>
      </c>
    </row>
    <row r="69" spans="1:6" x14ac:dyDescent="0.3">
      <c r="A69" t="s">
        <v>1390</v>
      </c>
      <c r="B69" s="2">
        <f>B65/B54</f>
        <v>230.13810809079882</v>
      </c>
      <c r="C69" t="s">
        <v>1391</v>
      </c>
      <c r="D69" s="18"/>
    </row>
    <row r="70" spans="1:6" ht="18" x14ac:dyDescent="0.35">
      <c r="D70" s="18"/>
      <c r="E70" s="17"/>
      <c r="F70" s="17"/>
    </row>
    <row r="71" spans="1:6" x14ac:dyDescent="0.3">
      <c r="A71" t="s">
        <v>1392</v>
      </c>
      <c r="B71" s="2">
        <f>B68/4</f>
        <v>10.067283818495138</v>
      </c>
      <c r="C71" t="s">
        <v>1294</v>
      </c>
      <c r="D71" s="26">
        <f>B71*0.225</f>
        <v>2.2651388591614063</v>
      </c>
      <c r="E71" s="27" t="s">
        <v>1393</v>
      </c>
      <c r="F71" s="11"/>
    </row>
    <row r="72" spans="1:6" x14ac:dyDescent="0.3">
      <c r="A72" t="s">
        <v>1392</v>
      </c>
      <c r="B72" s="2">
        <f>B69/4</f>
        <v>57.534527022699706</v>
      </c>
      <c r="C72" t="s">
        <v>1391</v>
      </c>
      <c r="D72" s="26">
        <f>B72*0.225</f>
        <v>12.945268580107435</v>
      </c>
      <c r="E72" s="28" t="s">
        <v>1394</v>
      </c>
      <c r="F72" s="11"/>
    </row>
    <row r="73" spans="1:6" x14ac:dyDescent="0.3">
      <c r="E73" s="18"/>
      <c r="F73" s="11"/>
    </row>
    <row r="74" spans="1:6" x14ac:dyDescent="0.3">
      <c r="A74" t="s">
        <v>1395</v>
      </c>
      <c r="B74" s="25">
        <v>2.25</v>
      </c>
      <c r="C74" s="25" t="s">
        <v>1393</v>
      </c>
      <c r="D74">
        <f>B74*25.4</f>
        <v>57.15</v>
      </c>
      <c r="E74" s="18"/>
      <c r="F74" s="11"/>
    </row>
    <row r="75" spans="1:6" x14ac:dyDescent="0.3">
      <c r="A75" t="s">
        <v>1396</v>
      </c>
    </row>
    <row r="76" spans="1:6" x14ac:dyDescent="0.3">
      <c r="A76" t="s">
        <v>1397</v>
      </c>
      <c r="B76">
        <f>4*4.86</f>
        <v>19.440000000000001</v>
      </c>
      <c r="C76" t="s">
        <v>1299</v>
      </c>
    </row>
    <row r="78" spans="1:6" x14ac:dyDescent="0.3">
      <c r="A78" t="s">
        <v>1407</v>
      </c>
      <c r="B78">
        <v>9.6999999999999993</v>
      </c>
      <c r="C78" t="s">
        <v>8</v>
      </c>
    </row>
    <row r="79" spans="1:6" x14ac:dyDescent="0.3">
      <c r="A79" t="s">
        <v>1408</v>
      </c>
      <c r="B79">
        <v>1.5</v>
      </c>
      <c r="C79" t="s">
        <v>8</v>
      </c>
    </row>
    <row r="80" spans="1:6" x14ac:dyDescent="0.3">
      <c r="A80" t="s">
        <v>1409</v>
      </c>
      <c r="B80">
        <v>0.5</v>
      </c>
      <c r="C80" t="s">
        <v>8</v>
      </c>
    </row>
    <row r="81" spans="1:8" x14ac:dyDescent="0.3">
      <c r="A81" t="s">
        <v>1411</v>
      </c>
      <c r="B81">
        <v>3</v>
      </c>
      <c r="C81" t="s">
        <v>8</v>
      </c>
    </row>
    <row r="82" spans="1:8" x14ac:dyDescent="0.3">
      <c r="A82" t="s">
        <v>1410</v>
      </c>
      <c r="B82">
        <f>B78-B79-B80-B81</f>
        <v>4.6999999999999993</v>
      </c>
      <c r="C82" t="s">
        <v>8</v>
      </c>
    </row>
    <row r="89" spans="1:8" x14ac:dyDescent="0.3">
      <c r="G89">
        <v>27838541</v>
      </c>
      <c r="H89" t="s">
        <v>1302</v>
      </c>
    </row>
  </sheetData>
  <pageMargins left="0.7" right="0.7" top="0.75" bottom="0.75" header="0.3" footer="0.3"/>
  <pageSetup orientation="portrait" horizontalDpi="4294967293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2D621-84B2-45C1-B352-9DEE9FC58B43}">
  <dimension ref="B3:D8"/>
  <sheetViews>
    <sheetView workbookViewId="0">
      <selection activeCell="E19" sqref="E19"/>
    </sheetView>
  </sheetViews>
  <sheetFormatPr defaultRowHeight="14.4" x14ac:dyDescent="0.3"/>
  <sheetData>
    <row r="3" spans="2:4" x14ac:dyDescent="0.3">
      <c r="B3" t="s">
        <v>1399</v>
      </c>
    </row>
    <row r="4" spans="2:4" x14ac:dyDescent="0.3">
      <c r="B4" t="s">
        <v>1400</v>
      </c>
    </row>
    <row r="6" spans="2:4" x14ac:dyDescent="0.3">
      <c r="B6" t="s">
        <v>1401</v>
      </c>
      <c r="C6">
        <v>1</v>
      </c>
      <c r="D6" t="s">
        <v>1298</v>
      </c>
    </row>
    <row r="7" spans="2:4" x14ac:dyDescent="0.3">
      <c r="B7" t="s">
        <v>1402</v>
      </c>
      <c r="C7">
        <v>5.0000000000000002E-5</v>
      </c>
      <c r="D7" t="s">
        <v>8</v>
      </c>
    </row>
    <row r="8" spans="2:4" x14ac:dyDescent="0.3">
      <c r="B8" t="s">
        <v>1403</v>
      </c>
      <c r="C8">
        <f>C6/C7</f>
        <v>20000</v>
      </c>
      <c r="D8" t="s">
        <v>1294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353D0-5577-4D2C-90C9-27AB53BF9019}">
  <dimension ref="A2:C7"/>
  <sheetViews>
    <sheetView workbookViewId="0">
      <selection activeCell="A8" sqref="A8"/>
    </sheetView>
  </sheetViews>
  <sheetFormatPr defaultRowHeight="14.4" x14ac:dyDescent="0.3"/>
  <sheetData>
    <row r="2" spans="1:3" x14ac:dyDescent="0.3">
      <c r="A2" t="s">
        <v>1316</v>
      </c>
      <c r="B2">
        <v>60</v>
      </c>
      <c r="C2" t="s">
        <v>8</v>
      </c>
    </row>
    <row r="3" spans="1:3" x14ac:dyDescent="0.3">
      <c r="A3" t="s">
        <v>1347</v>
      </c>
      <c r="B3">
        <v>0.05</v>
      </c>
      <c r="C3" t="s">
        <v>8</v>
      </c>
    </row>
    <row r="4" spans="1:3" x14ac:dyDescent="0.3">
      <c r="A4" t="s">
        <v>1348</v>
      </c>
      <c r="B4">
        <f>B3/(B2/2)</f>
        <v>1.6666666666666668E-3</v>
      </c>
    </row>
    <row r="5" spans="1:3" x14ac:dyDescent="0.3">
      <c r="A5" t="s">
        <v>1349</v>
      </c>
      <c r="B5">
        <f>DEGREES(ATAN(B4))</f>
        <v>9.5492877435871745E-2</v>
      </c>
      <c r="C5" t="s">
        <v>1350</v>
      </c>
    </row>
    <row r="7" spans="1:3" x14ac:dyDescent="0.3">
      <c r="A7" t="s">
        <v>1351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E2C9D-ABDF-45D7-8395-F77F6FB0FD47}">
  <dimension ref="A4:E27"/>
  <sheetViews>
    <sheetView workbookViewId="0">
      <selection activeCell="K31" sqref="K31"/>
    </sheetView>
  </sheetViews>
  <sheetFormatPr defaultRowHeight="14.4" x14ac:dyDescent="0.3"/>
  <cols>
    <col min="2" max="2" width="20.109375" customWidth="1"/>
    <col min="4" max="4" width="17.33203125" customWidth="1"/>
  </cols>
  <sheetData>
    <row r="4" spans="1:5" x14ac:dyDescent="0.3">
      <c r="D4" t="s">
        <v>46</v>
      </c>
      <c r="E4" t="s">
        <v>48</v>
      </c>
    </row>
    <row r="5" spans="1:5" x14ac:dyDescent="0.3">
      <c r="A5">
        <v>3</v>
      </c>
      <c r="B5" t="s">
        <v>40</v>
      </c>
    </row>
    <row r="6" spans="1:5" x14ac:dyDescent="0.3">
      <c r="A6">
        <v>4</v>
      </c>
      <c r="B6" t="s">
        <v>41</v>
      </c>
      <c r="C6" t="s">
        <v>47</v>
      </c>
      <c r="D6">
        <v>1.5</v>
      </c>
    </row>
    <row r="7" spans="1:5" x14ac:dyDescent="0.3">
      <c r="A7">
        <v>5</v>
      </c>
      <c r="B7" t="s">
        <v>42</v>
      </c>
      <c r="C7" t="s">
        <v>47</v>
      </c>
      <c r="D7">
        <v>1.5</v>
      </c>
    </row>
    <row r="8" spans="1:5" x14ac:dyDescent="0.3">
      <c r="A8">
        <v>6</v>
      </c>
      <c r="B8" t="s">
        <v>43</v>
      </c>
      <c r="C8" t="s">
        <v>44</v>
      </c>
      <c r="D8">
        <v>1.5</v>
      </c>
    </row>
    <row r="9" spans="1:5" x14ac:dyDescent="0.3">
      <c r="A9">
        <v>7</v>
      </c>
      <c r="B9" t="s">
        <v>45</v>
      </c>
      <c r="C9" t="s">
        <v>47</v>
      </c>
      <c r="D9">
        <v>1.5</v>
      </c>
    </row>
    <row r="10" spans="1:5" x14ac:dyDescent="0.3">
      <c r="A10">
        <v>8</v>
      </c>
      <c r="B10" t="s">
        <v>43</v>
      </c>
      <c r="C10" t="s">
        <v>44</v>
      </c>
      <c r="D10">
        <v>1.5</v>
      </c>
    </row>
    <row r="11" spans="1:5" x14ac:dyDescent="0.3">
      <c r="A11">
        <v>9</v>
      </c>
      <c r="B11" t="s">
        <v>41</v>
      </c>
      <c r="C11" t="s">
        <v>47</v>
      </c>
      <c r="D11">
        <v>1.5</v>
      </c>
    </row>
    <row r="12" spans="1:5" x14ac:dyDescent="0.3">
      <c r="A12">
        <v>10</v>
      </c>
      <c r="B12" t="s">
        <v>43</v>
      </c>
      <c r="C12" t="s">
        <v>44</v>
      </c>
      <c r="D12">
        <v>1.5</v>
      </c>
    </row>
    <row r="13" spans="1:5" x14ac:dyDescent="0.3">
      <c r="A13">
        <v>11</v>
      </c>
      <c r="B13" t="s">
        <v>45</v>
      </c>
      <c r="C13" t="s">
        <v>47</v>
      </c>
      <c r="D13">
        <v>1.5</v>
      </c>
    </row>
    <row r="14" spans="1:5" x14ac:dyDescent="0.3">
      <c r="A14">
        <v>12</v>
      </c>
      <c r="B14" t="s">
        <v>43</v>
      </c>
      <c r="C14" t="s">
        <v>44</v>
      </c>
      <c r="D14">
        <v>1.5</v>
      </c>
    </row>
    <row r="15" spans="1:5" x14ac:dyDescent="0.3">
      <c r="A15">
        <v>13</v>
      </c>
      <c r="B15" t="s">
        <v>41</v>
      </c>
      <c r="C15" t="s">
        <v>47</v>
      </c>
      <c r="D15">
        <v>1.5</v>
      </c>
    </row>
    <row r="16" spans="1:5" x14ac:dyDescent="0.3">
      <c r="A16">
        <v>14</v>
      </c>
      <c r="B16" t="s">
        <v>43</v>
      </c>
      <c r="C16" t="s">
        <v>44</v>
      </c>
      <c r="D16">
        <v>1.5</v>
      </c>
    </row>
    <row r="17" spans="1:4" x14ac:dyDescent="0.3">
      <c r="A17">
        <v>15</v>
      </c>
      <c r="B17" t="s">
        <v>45</v>
      </c>
      <c r="C17" t="s">
        <v>47</v>
      </c>
      <c r="D17">
        <v>1.5</v>
      </c>
    </row>
    <row r="18" spans="1:4" x14ac:dyDescent="0.3">
      <c r="A18">
        <v>16</v>
      </c>
      <c r="B18" t="s">
        <v>43</v>
      </c>
      <c r="C18" t="s">
        <v>44</v>
      </c>
      <c r="D18">
        <v>1.5</v>
      </c>
    </row>
    <row r="19" spans="1:4" x14ac:dyDescent="0.3">
      <c r="A19">
        <v>17</v>
      </c>
      <c r="B19" t="s">
        <v>42</v>
      </c>
      <c r="C19" t="s">
        <v>47</v>
      </c>
      <c r="D19">
        <v>1.5</v>
      </c>
    </row>
    <row r="20" spans="1:4" x14ac:dyDescent="0.3">
      <c r="A20">
        <v>18</v>
      </c>
      <c r="B20" t="s">
        <v>45</v>
      </c>
      <c r="C20" t="s">
        <v>47</v>
      </c>
      <c r="D20">
        <v>1.5</v>
      </c>
    </row>
    <row r="21" spans="1:4" x14ac:dyDescent="0.3">
      <c r="A21">
        <v>19</v>
      </c>
      <c r="B21" t="s">
        <v>41</v>
      </c>
      <c r="C21" t="s">
        <v>47</v>
      </c>
      <c r="D21">
        <v>1.5</v>
      </c>
    </row>
    <row r="22" spans="1:4" x14ac:dyDescent="0.3">
      <c r="A22">
        <v>20</v>
      </c>
      <c r="B22" t="s">
        <v>43</v>
      </c>
      <c r="C22" t="s">
        <v>44</v>
      </c>
      <c r="D22">
        <v>1.5</v>
      </c>
    </row>
    <row r="23" spans="1:4" x14ac:dyDescent="0.3">
      <c r="A23">
        <v>21</v>
      </c>
      <c r="B23" t="s">
        <v>45</v>
      </c>
      <c r="C23" t="s">
        <v>47</v>
      </c>
      <c r="D23">
        <v>1.5</v>
      </c>
    </row>
    <row r="24" spans="1:4" x14ac:dyDescent="0.3">
      <c r="A24">
        <v>22</v>
      </c>
      <c r="B24" t="s">
        <v>43</v>
      </c>
      <c r="C24" t="s">
        <v>44</v>
      </c>
      <c r="D24">
        <v>1.5</v>
      </c>
    </row>
    <row r="25" spans="1:4" x14ac:dyDescent="0.3">
      <c r="A25">
        <v>23</v>
      </c>
      <c r="B25" t="s">
        <v>42</v>
      </c>
      <c r="C25" t="s">
        <v>47</v>
      </c>
      <c r="D25">
        <v>1.5</v>
      </c>
    </row>
    <row r="26" spans="1:4" x14ac:dyDescent="0.3">
      <c r="A26">
        <v>24</v>
      </c>
      <c r="B26" t="s">
        <v>41</v>
      </c>
      <c r="C26" t="s">
        <v>47</v>
      </c>
      <c r="D26">
        <v>1.5</v>
      </c>
    </row>
    <row r="27" spans="1:4" x14ac:dyDescent="0.3">
      <c r="A27">
        <v>25</v>
      </c>
      <c r="B27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DFS BUILD LIST</vt:lpstr>
      <vt:lpstr>Mounting Adhesive Calculation</vt:lpstr>
      <vt:lpstr>Ideal 1 calcite piece</vt:lpstr>
      <vt:lpstr>Energy Hitting FiltersWindow</vt:lpstr>
      <vt:lpstr>Lyot Internal Heat Flow</vt:lpstr>
      <vt:lpstr>spring plunger calc</vt:lpstr>
      <vt:lpstr>Optic Cap FEA</vt:lpstr>
      <vt:lpstr>Calcite jig tolerance</vt:lpstr>
      <vt:lpstr>Index Matching Gel</vt:lpstr>
      <vt:lpstr>Offset is better</vt:lpstr>
      <vt:lpstr>Bondline Thicknesses vs Theory</vt:lpstr>
      <vt:lpstr>2 thin Poker Optimization</vt:lpstr>
      <vt:lpstr>Linear Polarizer Analysis</vt:lpstr>
      <vt:lpstr>KSO Thermal Assembly Results</vt:lpstr>
      <vt:lpstr>Calcite 5_4 optimization</vt:lpstr>
      <vt:lpstr>Calcite 10_8 optimization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Carlile</dc:creator>
  <cp:lastModifiedBy>Andrew Carlile</cp:lastModifiedBy>
  <dcterms:created xsi:type="dcterms:W3CDTF">2015-06-05T18:17:20Z</dcterms:created>
  <dcterms:modified xsi:type="dcterms:W3CDTF">2023-07-14T17:01:00Z</dcterms:modified>
</cp:coreProperties>
</file>